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X:\2_Difusión Información Estadística\Anuarios\ANUARIO 2024\0_Documento 2024\Excel ok\"/>
    </mc:Choice>
  </mc:AlternateContent>
  <xr:revisionPtr revIDLastSave="0" documentId="13_ncr:1_{52BCD30C-6AD5-4FFE-9EAD-C3F9F4A4EF71}" xr6:coauthVersionLast="45" xr6:coauthVersionMax="47" xr10:uidLastSave="{00000000-0000-0000-0000-000000000000}"/>
  <bookViews>
    <workbookView xWindow="-108" yWindow="-108" windowWidth="30936" windowHeight="16896" tabRatio="847" activeTab="25" xr2:uid="{00000000-000D-0000-FFFF-FFFF00000000}"/>
  </bookViews>
  <sheets>
    <sheet name="4.1" sheetId="78" r:id="rId1"/>
    <sheet name="4.2" sheetId="34" r:id="rId2"/>
    <sheet name="4.3" sheetId="74" r:id="rId3"/>
    <sheet name="4.4" sheetId="49" r:id="rId4"/>
    <sheet name="4.5" sheetId="50" r:id="rId5"/>
    <sheet name="4.6" sheetId="4" r:id="rId6"/>
    <sheet name="4.7" sheetId="51" r:id="rId7"/>
    <sheet name="4.8" sheetId="52" r:id="rId8"/>
    <sheet name="4.9" sheetId="75" r:id="rId9"/>
    <sheet name="4.10" sheetId="36" r:id="rId10"/>
    <sheet name="4.11" sheetId="76" r:id="rId11"/>
    <sheet name="4.12" sheetId="37" r:id="rId12"/>
    <sheet name="4.13" sheetId="54" r:id="rId13"/>
    <sheet name="4.14" sheetId="38" r:id="rId14"/>
    <sheet name="4.15" sheetId="46" r:id="rId15"/>
    <sheet name="4.16" sheetId="43" r:id="rId16"/>
    <sheet name="4.17" sheetId="47" r:id="rId17"/>
    <sheet name="4.18" sheetId="56" r:id="rId18"/>
    <sheet name="4.19" sheetId="71" r:id="rId19"/>
    <sheet name="4.20" sheetId="60" r:id="rId20"/>
    <sheet name="4.21" sheetId="68" r:id="rId21"/>
    <sheet name="4.22" sheetId="59" r:id="rId22"/>
    <sheet name="4.23" sheetId="85" r:id="rId23"/>
    <sheet name="4.24" sheetId="83" r:id="rId24"/>
    <sheet name="4.25" sheetId="84" r:id="rId25"/>
    <sheet name="4.26" sheetId="86" r:id="rId26"/>
  </sheets>
  <definedNames>
    <definedName name="_xlnm._FilterDatabase" localSheetId="13" hidden="1">'4.14'!#REF!</definedName>
    <definedName name="_xlnm._FilterDatabase" localSheetId="14" hidden="1">'4.15'!$A$77:$A$142</definedName>
    <definedName name="_xlnm._FilterDatabase" localSheetId="15" hidden="1">'4.16'!#REF!</definedName>
    <definedName name="_xlnm._FilterDatabase" localSheetId="16" hidden="1">'4.17'!#REF!</definedName>
    <definedName name="_xlnm._FilterDatabase" localSheetId="19" hidden="1">'4.20'!#REF!</definedName>
    <definedName name="_xlnm._FilterDatabase" localSheetId="21" hidden="1">'4.22'!#REF!</definedName>
    <definedName name="_xlnm._FilterDatabase" localSheetId="24" hidden="1">'4.25'!$E$9:$O$9</definedName>
    <definedName name="_xlnm._FilterDatabase" localSheetId="25" hidden="1">'4.26'!#REF!</definedName>
    <definedName name="_xlnm._FilterDatabase" localSheetId="6" hidden="1">'4.7'!#REF!</definedName>
    <definedName name="_xlnm._FilterDatabase" localSheetId="7" hidden="1">'4.8'!#REF!</definedName>
    <definedName name="_Toc170473770" localSheetId="22">'4.23'!$B$5</definedName>
    <definedName name="_Toc170473771" localSheetId="22">'4.23'!$B$20</definedName>
    <definedName name="_Toc170473772" localSheetId="22">'4.23'!$B$36</definedName>
    <definedName name="_Toc170473775" localSheetId="25">'4.26'!$B$5</definedName>
    <definedName name="_xlnm.Print_Area" localSheetId="19">'4.20'!#REF!</definedName>
    <definedName name="_xlnm.Print_Area" localSheetId="21">'4.22'!#REF!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86" l="1"/>
  <c r="L20" i="86" s="1"/>
  <c r="K22" i="86"/>
  <c r="J22" i="86"/>
  <c r="I22" i="86"/>
  <c r="H22" i="86"/>
  <c r="G22" i="86"/>
  <c r="F22" i="86"/>
  <c r="E22" i="86"/>
  <c r="D22" i="86"/>
  <c r="C22" i="86"/>
  <c r="K20" i="86"/>
  <c r="J20" i="86"/>
  <c r="I20" i="86"/>
  <c r="H20" i="86"/>
  <c r="G20" i="86"/>
  <c r="F20" i="86"/>
  <c r="E20" i="86"/>
  <c r="D20" i="86"/>
  <c r="C20" i="86"/>
  <c r="L16" i="86"/>
  <c r="L14" i="86"/>
  <c r="L13" i="86"/>
  <c r="K13" i="86"/>
  <c r="K9" i="86" s="1"/>
  <c r="K8" i="86" s="1"/>
  <c r="J13" i="86"/>
  <c r="J9" i="86" s="1"/>
  <c r="J8" i="86" s="1"/>
  <c r="I13" i="86"/>
  <c r="I9" i="86" s="1"/>
  <c r="I8" i="86" s="1"/>
  <c r="H13" i="86"/>
  <c r="H9" i="86" s="1"/>
  <c r="H8" i="86" s="1"/>
  <c r="G13" i="86"/>
  <c r="G9" i="86" s="1"/>
  <c r="G8" i="86" s="1"/>
  <c r="F13" i="86"/>
  <c r="F9" i="86" s="1"/>
  <c r="F8" i="86" s="1"/>
  <c r="E13" i="86"/>
  <c r="E9" i="86" s="1"/>
  <c r="E8" i="86" s="1"/>
  <c r="D13" i="86"/>
  <c r="D9" i="86" s="1"/>
  <c r="D8" i="86" s="1"/>
  <c r="C13" i="86"/>
  <c r="C9" i="86" s="1"/>
  <c r="C8" i="86" s="1"/>
  <c r="L10" i="86"/>
  <c r="L9" i="86" s="1"/>
  <c r="L8" i="86" s="1"/>
  <c r="K10" i="86"/>
  <c r="J10" i="86"/>
  <c r="I10" i="86"/>
  <c r="H10" i="86"/>
  <c r="G10" i="86"/>
  <c r="F10" i="86"/>
  <c r="E10" i="86"/>
  <c r="D10" i="86"/>
  <c r="C10" i="86"/>
  <c r="G39" i="85"/>
  <c r="F39" i="85"/>
  <c r="E39" i="85"/>
  <c r="D39" i="85"/>
  <c r="C39" i="85"/>
  <c r="C30" i="85"/>
  <c r="C29" i="85"/>
  <c r="C28" i="85"/>
  <c r="C27" i="85"/>
  <c r="C26" i="85"/>
  <c r="C25" i="85"/>
  <c r="L24" i="85"/>
  <c r="K24" i="85"/>
  <c r="J24" i="85"/>
  <c r="I24" i="85"/>
  <c r="H24" i="85"/>
  <c r="G24" i="85"/>
  <c r="F24" i="85"/>
  <c r="E24" i="85"/>
  <c r="D24" i="85"/>
  <c r="C24" i="85"/>
  <c r="H14" i="85"/>
  <c r="H13" i="85"/>
  <c r="H12" i="85"/>
  <c r="H11" i="85"/>
  <c r="H10" i="85"/>
  <c r="H9" i="85"/>
  <c r="G8" i="85"/>
  <c r="H8" i="85" s="1"/>
  <c r="F8" i="85"/>
  <c r="E8" i="85"/>
  <c r="D8" i="85"/>
  <c r="C8" i="85"/>
  <c r="H180" i="38" l="1"/>
  <c r="H182" i="38"/>
  <c r="H181" i="38"/>
  <c r="H183" i="38"/>
  <c r="G184" i="38"/>
  <c r="H184" i="38" s="1"/>
  <c r="D78" i="37"/>
  <c r="C9" i="84" l="1"/>
  <c r="D30" i="84" s="1"/>
  <c r="E9" i="84"/>
  <c r="F9" i="84"/>
  <c r="G9" i="84"/>
  <c r="H9" i="84"/>
  <c r="I9" i="84"/>
  <c r="J9" i="84"/>
  <c r="K9" i="84"/>
  <c r="L9" i="84"/>
  <c r="M9" i="84"/>
  <c r="N9" i="84"/>
  <c r="O9" i="84"/>
  <c r="P9" i="84"/>
  <c r="C8" i="83"/>
  <c r="D8" i="83"/>
  <c r="E8" i="83"/>
  <c r="F8" i="83"/>
  <c r="G8" i="83"/>
  <c r="H8" i="83"/>
  <c r="I8" i="83"/>
  <c r="J8" i="83" s="1"/>
  <c r="J9" i="83"/>
  <c r="J10" i="83"/>
  <c r="J11" i="83"/>
  <c r="J12" i="83"/>
  <c r="J13" i="83"/>
  <c r="J14" i="83"/>
  <c r="J15" i="83"/>
  <c r="J16" i="83"/>
  <c r="J17" i="83"/>
  <c r="J18" i="83"/>
  <c r="J19" i="83"/>
  <c r="J20" i="83"/>
  <c r="D28" i="84" l="1"/>
  <c r="D22" i="84"/>
  <c r="D19" i="84"/>
  <c r="D16" i="84"/>
  <c r="D14" i="84"/>
  <c r="D12" i="84"/>
  <c r="D23" i="84"/>
  <c r="D20" i="84"/>
  <c r="D29" i="84"/>
  <c r="D25" i="84"/>
  <c r="D21" i="84"/>
  <c r="D17" i="84"/>
  <c r="D15" i="84"/>
  <c r="D13" i="84"/>
  <c r="D27" i="84"/>
  <c r="D26" i="84"/>
  <c r="D10" i="84"/>
  <c r="D24" i="84"/>
  <c r="D18" i="84"/>
  <c r="D11" i="84"/>
  <c r="D32" i="84"/>
  <c r="D31" i="84"/>
  <c r="N50" i="52"/>
  <c r="N10" i="52"/>
  <c r="D50" i="52"/>
  <c r="E50" i="52"/>
  <c r="F50" i="52"/>
  <c r="G50" i="52"/>
  <c r="H50" i="52"/>
  <c r="I50" i="52"/>
  <c r="J50" i="52"/>
  <c r="K50" i="52"/>
  <c r="L50" i="52"/>
  <c r="M50" i="52"/>
  <c r="E10" i="52"/>
  <c r="F10" i="52"/>
  <c r="G10" i="52"/>
  <c r="H10" i="52"/>
  <c r="I10" i="52"/>
  <c r="J10" i="52"/>
  <c r="K10" i="52"/>
  <c r="L10" i="52"/>
  <c r="M10" i="52"/>
  <c r="D10" i="52"/>
  <c r="N53" i="51"/>
  <c r="E53" i="51"/>
  <c r="F53" i="51"/>
  <c r="G53" i="51"/>
  <c r="H53" i="51"/>
  <c r="I53" i="51"/>
  <c r="J53" i="51"/>
  <c r="K53" i="51"/>
  <c r="L53" i="51"/>
  <c r="M53" i="51"/>
  <c r="D53" i="51"/>
  <c r="N10" i="51"/>
  <c r="M10" i="51"/>
  <c r="D10" i="54"/>
  <c r="E10" i="54"/>
  <c r="F10" i="54"/>
  <c r="G10" i="54"/>
  <c r="H10" i="54"/>
  <c r="I10" i="54"/>
  <c r="J10" i="54"/>
  <c r="K10" i="54"/>
  <c r="L10" i="54"/>
  <c r="M10" i="54"/>
  <c r="N10" i="54"/>
  <c r="O10" i="54"/>
  <c r="C10" i="54"/>
  <c r="D75" i="37"/>
  <c r="D74" i="37"/>
  <c r="D73" i="37"/>
  <c r="D69" i="76"/>
  <c r="D65" i="76"/>
  <c r="M9" i="36"/>
  <c r="C186" i="38"/>
  <c r="D186" i="38" s="1"/>
  <c r="D181" i="38"/>
  <c r="D182" i="38"/>
  <c r="D183" i="38"/>
  <c r="D184" i="38"/>
  <c r="D185" i="38"/>
  <c r="D180" i="38"/>
  <c r="I8" i="46"/>
  <c r="H424" i="47"/>
  <c r="H425" i="47"/>
  <c r="C666" i="43"/>
  <c r="A665" i="43" s="1"/>
  <c r="D666" i="43"/>
  <c r="E666" i="43"/>
  <c r="F666" i="43"/>
  <c r="G666" i="43"/>
  <c r="H666" i="43"/>
  <c r="I666" i="43"/>
  <c r="J666" i="43"/>
  <c r="K666" i="43"/>
  <c r="D27" i="56"/>
  <c r="E27" i="56"/>
  <c r="F27" i="56"/>
  <c r="G27" i="56"/>
  <c r="H27" i="56"/>
  <c r="I27" i="56"/>
  <c r="J27" i="56"/>
  <c r="K27" i="56"/>
  <c r="L27" i="56"/>
  <c r="M27" i="56"/>
  <c r="N27" i="56"/>
  <c r="O27" i="56"/>
  <c r="C27" i="56"/>
  <c r="D9" i="56"/>
  <c r="E9" i="56"/>
  <c r="E8" i="56" s="1"/>
  <c r="F9" i="56"/>
  <c r="F8" i="56" s="1"/>
  <c r="G9" i="56"/>
  <c r="G8" i="56" s="1"/>
  <c r="H9" i="56"/>
  <c r="I9" i="56"/>
  <c r="J9" i="56"/>
  <c r="K9" i="56"/>
  <c r="L9" i="56"/>
  <c r="M9" i="56"/>
  <c r="N9" i="56"/>
  <c r="O9" i="56"/>
  <c r="C9" i="56"/>
  <c r="D10" i="60"/>
  <c r="E10" i="60"/>
  <c r="G10" i="60"/>
  <c r="H10" i="60"/>
  <c r="I10" i="60"/>
  <c r="J10" i="60"/>
  <c r="K10" i="60"/>
  <c r="F10" i="60"/>
  <c r="E10" i="59"/>
  <c r="F10" i="59"/>
  <c r="D10" i="59"/>
  <c r="G10" i="59"/>
  <c r="I10" i="59"/>
  <c r="J10" i="59"/>
  <c r="K10" i="59"/>
  <c r="E9" i="68"/>
  <c r="H9" i="68"/>
  <c r="I9" i="68"/>
  <c r="D9" i="68"/>
  <c r="I8" i="71"/>
  <c r="D8" i="56" l="1"/>
  <c r="K9" i="52"/>
  <c r="J9" i="52"/>
  <c r="H9" i="52"/>
  <c r="I8" i="56"/>
  <c r="H8" i="56"/>
  <c r="G9" i="52"/>
  <c r="J8" i="56"/>
  <c r="K8" i="56"/>
  <c r="I9" i="52"/>
  <c r="C8" i="56"/>
  <c r="M8" i="56"/>
  <c r="O8" i="56"/>
  <c r="N8" i="56"/>
  <c r="L8" i="56"/>
  <c r="A664" i="43"/>
  <c r="A663" i="43"/>
  <c r="A662" i="43"/>
  <c r="A661" i="43"/>
  <c r="A660" i="43"/>
  <c r="F9" i="52"/>
  <c r="M9" i="52"/>
  <c r="E9" i="52"/>
  <c r="N9" i="52"/>
  <c r="L9" i="52"/>
  <c r="D9" i="52"/>
  <c r="N9" i="51"/>
  <c r="O10" i="4"/>
  <c r="O11" i="4"/>
  <c r="O13" i="4"/>
  <c r="N9" i="4"/>
  <c r="D9" i="4"/>
  <c r="E9" i="4"/>
  <c r="F9" i="4"/>
  <c r="G9" i="4"/>
  <c r="H9" i="4"/>
  <c r="I9" i="4"/>
  <c r="J9" i="4"/>
  <c r="K9" i="4"/>
  <c r="L9" i="4"/>
  <c r="M9" i="4"/>
  <c r="C9" i="4"/>
  <c r="O11" i="50"/>
  <c r="O12" i="50"/>
  <c r="O13" i="50"/>
  <c r="O14" i="50"/>
  <c r="O15" i="50"/>
  <c r="O16" i="50"/>
  <c r="O17" i="50"/>
  <c r="O21" i="50"/>
  <c r="D20" i="50"/>
  <c r="E20" i="50"/>
  <c r="F20" i="50"/>
  <c r="G20" i="50"/>
  <c r="H20" i="50"/>
  <c r="I20" i="50"/>
  <c r="J20" i="50"/>
  <c r="K20" i="50"/>
  <c r="L20" i="50"/>
  <c r="M20" i="50"/>
  <c r="N20" i="50"/>
  <c r="C20" i="50"/>
  <c r="N10" i="50"/>
  <c r="M10" i="50"/>
  <c r="L10" i="50"/>
  <c r="K10" i="50"/>
  <c r="J10" i="50"/>
  <c r="I10" i="50"/>
  <c r="H10" i="50"/>
  <c r="G10" i="50"/>
  <c r="F10" i="50"/>
  <c r="E10" i="50"/>
  <c r="D10" i="50"/>
  <c r="C10" i="50"/>
  <c r="O11" i="49"/>
  <c r="O13" i="49"/>
  <c r="O14" i="49"/>
  <c r="O17" i="49"/>
  <c r="O18" i="49"/>
  <c r="O19" i="49"/>
  <c r="O20" i="49"/>
  <c r="O24" i="49"/>
  <c r="O25" i="49"/>
  <c r="N21" i="49"/>
  <c r="D21" i="49"/>
  <c r="E21" i="49"/>
  <c r="F21" i="49"/>
  <c r="G21" i="49"/>
  <c r="H21" i="49"/>
  <c r="I21" i="49"/>
  <c r="J21" i="49"/>
  <c r="K21" i="49"/>
  <c r="L21" i="49"/>
  <c r="M21" i="49"/>
  <c r="C21" i="49"/>
  <c r="I10" i="49"/>
  <c r="H10" i="49"/>
  <c r="G10" i="49"/>
  <c r="F10" i="49"/>
  <c r="E10" i="49"/>
  <c r="D10" i="49"/>
  <c r="C10" i="49"/>
  <c r="J10" i="49"/>
  <c r="K10" i="49"/>
  <c r="L10" i="49"/>
  <c r="M10" i="49"/>
  <c r="N10" i="49"/>
  <c r="O10" i="49" s="1"/>
  <c r="O10" i="74"/>
  <c r="O11" i="74"/>
  <c r="O12" i="74"/>
  <c r="O13" i="74"/>
  <c r="O14" i="74"/>
  <c r="E84" i="34"/>
  <c r="E85" i="34"/>
  <c r="E86" i="34"/>
  <c r="E87" i="34"/>
  <c r="E88" i="34"/>
  <c r="E83" i="34"/>
  <c r="N217" i="78"/>
  <c r="M217" i="78"/>
  <c r="L217" i="78"/>
  <c r="K217" i="78"/>
  <c r="J217" i="78"/>
  <c r="I217" i="78"/>
  <c r="H217" i="78"/>
  <c r="G217" i="78"/>
  <c r="F217" i="78"/>
  <c r="E217" i="78"/>
  <c r="D217" i="78"/>
  <c r="F9" i="50" l="1"/>
  <c r="G9" i="50"/>
  <c r="J9" i="50"/>
  <c r="K9" i="50"/>
  <c r="L9" i="50"/>
  <c r="O10" i="50"/>
  <c r="O20" i="50"/>
  <c r="O21" i="49"/>
  <c r="D9" i="50"/>
  <c r="I9" i="50"/>
  <c r="O9" i="4"/>
  <c r="N9" i="50"/>
  <c r="M9" i="50"/>
  <c r="E9" i="50"/>
  <c r="H9" i="50"/>
  <c r="C9" i="50"/>
  <c r="L10" i="51"/>
  <c r="K10" i="51"/>
  <c r="J10" i="51"/>
  <c r="I10" i="51"/>
  <c r="H10" i="51"/>
  <c r="G10" i="51"/>
  <c r="F10" i="51"/>
  <c r="E10" i="51"/>
  <c r="D10" i="51"/>
  <c r="Q217" i="78"/>
  <c r="O9" i="50" l="1"/>
  <c r="G9" i="51"/>
  <c r="D9" i="51"/>
  <c r="J9" i="51"/>
  <c r="K9" i="51"/>
  <c r="L9" i="51"/>
  <c r="E9" i="51"/>
  <c r="M9" i="51"/>
  <c r="F9" i="51"/>
  <c r="H9" i="51"/>
  <c r="I9" i="51"/>
  <c r="D66" i="76"/>
  <c r="D67" i="76"/>
  <c r="D68" i="76"/>
  <c r="D70" i="76"/>
  <c r="C9" i="36"/>
  <c r="D9" i="36"/>
  <c r="E9" i="36"/>
  <c r="F9" i="36"/>
  <c r="G9" i="36"/>
  <c r="H9" i="36"/>
  <c r="I9" i="36"/>
  <c r="J9" i="36"/>
  <c r="K9" i="36"/>
  <c r="L9" i="36"/>
  <c r="H373" i="47" l="1"/>
  <c r="H368" i="47" l="1"/>
  <c r="H376" i="47"/>
  <c r="H374" i="47"/>
  <c r="H375" i="47"/>
  <c r="H370" i="47"/>
  <c r="H369" i="47"/>
  <c r="H377" i="47"/>
  <c r="H371" i="47"/>
  <c r="H372" i="47"/>
  <c r="D8" i="46" l="1"/>
  <c r="E8" i="46"/>
  <c r="F8" i="46"/>
  <c r="G8" i="46"/>
  <c r="H8" i="46"/>
  <c r="M9" i="74" l="1"/>
  <c r="O9" i="74" s="1"/>
  <c r="E8" i="71"/>
  <c r="F8" i="71"/>
  <c r="G8" i="71"/>
  <c r="H8" i="71"/>
  <c r="D8" i="71"/>
  <c r="M9" i="49" l="1"/>
  <c r="O9" i="49" s="1"/>
  <c r="D9" i="49"/>
  <c r="E9" i="49"/>
  <c r="F9" i="49"/>
  <c r="G9" i="49"/>
  <c r="H9" i="49"/>
  <c r="I9" i="49"/>
  <c r="J9" i="49"/>
  <c r="K9" i="49"/>
  <c r="L9" i="49"/>
  <c r="C9" i="49"/>
  <c r="D9" i="74"/>
  <c r="E9" i="74"/>
  <c r="F9" i="74"/>
  <c r="G9" i="74"/>
  <c r="H9" i="74"/>
  <c r="I9" i="74"/>
  <c r="J9" i="74"/>
  <c r="K9" i="74"/>
  <c r="L9" i="74"/>
  <c r="C9" i="74"/>
  <c r="C8" i="46" l="1"/>
</calcChain>
</file>

<file path=xl/sharedStrings.xml><?xml version="1.0" encoding="utf-8"?>
<sst xmlns="http://schemas.openxmlformats.org/spreadsheetml/2006/main" count="2598" uniqueCount="416">
  <si>
    <t>TOTAL</t>
  </si>
  <si>
    <t>TP Callao</t>
  </si>
  <si>
    <t>TP Paita</t>
  </si>
  <si>
    <t>TP Matarani</t>
  </si>
  <si>
    <t>TP Salaverry</t>
  </si>
  <si>
    <t>TP Ilo</t>
  </si>
  <si>
    <t>TP Chimbote</t>
  </si>
  <si>
    <t>TP Iquitos</t>
  </si>
  <si>
    <t>TP Supe</t>
  </si>
  <si>
    <t>OPERACIÓN</t>
  </si>
  <si>
    <t>Tipo de Operación</t>
  </si>
  <si>
    <t>%</t>
  </si>
  <si>
    <t>Transbordo</t>
  </si>
  <si>
    <t>PÚBLICO</t>
  </si>
  <si>
    <t>PRIVADO</t>
  </si>
  <si>
    <t>(En TEU)</t>
  </si>
  <si>
    <t>TERMINAL PORTUARIO</t>
  </si>
  <si>
    <t>-</t>
  </si>
  <si>
    <t>Total</t>
  </si>
  <si>
    <t>TP</t>
  </si>
  <si>
    <t>Otros TP</t>
  </si>
  <si>
    <t>Embarque</t>
  </si>
  <si>
    <t>Descarga</t>
  </si>
  <si>
    <t>Muelle SIDERPERÚ</t>
  </si>
  <si>
    <t>TP Yurimaguas</t>
  </si>
  <si>
    <t xml:space="preserve">TP Huacho </t>
  </si>
  <si>
    <t>TP General San Martin</t>
  </si>
  <si>
    <t>TP Puerto Maldonado</t>
  </si>
  <si>
    <t>Carga General</t>
  </si>
  <si>
    <t>Régimen</t>
  </si>
  <si>
    <t>Privado TM</t>
  </si>
  <si>
    <t>Privado %</t>
  </si>
  <si>
    <t>Tanqueros</t>
  </si>
  <si>
    <t>Graneleros</t>
  </si>
  <si>
    <t>Ro-Ro</t>
  </si>
  <si>
    <t>Otras naves</t>
  </si>
  <si>
    <t>Portacontenedores</t>
  </si>
  <si>
    <t>Tipo</t>
  </si>
  <si>
    <t>TP Misky Mayo - VALE</t>
  </si>
  <si>
    <t>TP Huacho</t>
  </si>
  <si>
    <t>Ilo</t>
  </si>
  <si>
    <t>Chimbote</t>
  </si>
  <si>
    <t>Paita</t>
  </si>
  <si>
    <t>Pisco</t>
  </si>
  <si>
    <t>Puerto Maldonado</t>
  </si>
  <si>
    <t>Salaverry</t>
  </si>
  <si>
    <t>Porcentaje</t>
  </si>
  <si>
    <t>TP Pucallpa</t>
  </si>
  <si>
    <t>Cantidad naves</t>
  </si>
  <si>
    <t>TP Camisea - PLUSPETROL</t>
  </si>
  <si>
    <t>TP PERU LNG MELCHORITA</t>
  </si>
  <si>
    <t>TP Punta Lobitos - ANTAMINA</t>
  </si>
  <si>
    <t>(Miles de toneladas métricas)</t>
  </si>
  <si>
    <t>CALLAO</t>
  </si>
  <si>
    <t>MATARANI</t>
  </si>
  <si>
    <t>PAITA</t>
  </si>
  <si>
    <t>PISCO</t>
  </si>
  <si>
    <t>ILO</t>
  </si>
  <si>
    <t>IQUITOS</t>
  </si>
  <si>
    <t>PUCALLPA</t>
  </si>
  <si>
    <t>SALAVERRY</t>
  </si>
  <si>
    <t>T Zona Sur Callao - DPWC</t>
  </si>
  <si>
    <t xml:space="preserve">TNM Callao - APMTC </t>
  </si>
  <si>
    <t>TP Ilo - ENAPU</t>
  </si>
  <si>
    <t>TP Iquitos - ENAPU</t>
  </si>
  <si>
    <t>TP Matarani - TISUR</t>
  </si>
  <si>
    <t>TP Paita - TPE</t>
  </si>
  <si>
    <t>Marítimo</t>
  </si>
  <si>
    <t>TP Chicama</t>
  </si>
  <si>
    <t>TP General San Martín</t>
  </si>
  <si>
    <t>Fluvial</t>
  </si>
  <si>
    <t>MARÍTIMO</t>
  </si>
  <si>
    <t>Talara</t>
  </si>
  <si>
    <t>TP REFINERIA TALARA</t>
  </si>
  <si>
    <t>Punta Arenas</t>
  </si>
  <si>
    <t>TP MULTIBOYAS PUNTA ARENAS</t>
  </si>
  <si>
    <t>TP PETROPERU - BAYOVAR</t>
  </si>
  <si>
    <t>TP MISKY MAYO</t>
  </si>
  <si>
    <t>TP PUERTO DE BAYOVAR</t>
  </si>
  <si>
    <t>Eten</t>
  </si>
  <si>
    <t>TP MULTIBOYAS ETEN</t>
  </si>
  <si>
    <t>TP MULTIBOYAS SALAVERRY</t>
  </si>
  <si>
    <t>TP MUELLE SIDERPERU</t>
  </si>
  <si>
    <t>TP MULTIBOYAS CHIMBOTE</t>
  </si>
  <si>
    <t>TP MULTIBOYAS COLPEX - CHIMBOTE</t>
  </si>
  <si>
    <t>TP MULTIBOYAS BLUE PACIFIC OILS - CHIMBOTE</t>
  </si>
  <si>
    <t>Huarmey</t>
  </si>
  <si>
    <t>TP ANTAMINA - PUNTA LOBITOS</t>
  </si>
  <si>
    <t>Paramonga</t>
  </si>
  <si>
    <t>TP MULTIBOYAS QUIMPAC - PARAMONGA</t>
  </si>
  <si>
    <t>Supe</t>
  </si>
  <si>
    <t>TP MULTIBOYAS COLPEX - SUPE</t>
  </si>
  <si>
    <t>TP MULTIBOYAS SUPE</t>
  </si>
  <si>
    <t>Chancay</t>
  </si>
  <si>
    <t>TP MULTIBOYAS BLUE PACIFIC OILS - CHANCAY</t>
  </si>
  <si>
    <t>Ventanilla</t>
  </si>
  <si>
    <t>TP MULTIBOYAS REFINERIA REPSOL - LA PAMPILLA</t>
  </si>
  <si>
    <t>TP MULTIBOYAS REPSOL GAS - VENTANILLA</t>
  </si>
  <si>
    <t>Oquendo</t>
  </si>
  <si>
    <t>TP MULTIBOYAS PURE BIOFUELS</t>
  </si>
  <si>
    <t>TP MULTIBOYAS TRALSA - OQUENDO</t>
  </si>
  <si>
    <t>TP MULTIBOYAS QUIMPAC - OQUENDO</t>
  </si>
  <si>
    <t>TP MULTIBOYAS SUDAMERICANA DE FIBRAS - OQUENDO</t>
  </si>
  <si>
    <t>TP MULTIBOYAS ZETA GAS ANDINO</t>
  </si>
  <si>
    <t>TP MULTIBOYAS CONCHAN</t>
  </si>
  <si>
    <t>TP CEMENTOS LIMA</t>
  </si>
  <si>
    <t>Cañete</t>
  </si>
  <si>
    <t>TP MULTIBOYAS PISCO</t>
  </si>
  <si>
    <t>TP PLUSPETROL - PISCO</t>
  </si>
  <si>
    <t>San Nicolas</t>
  </si>
  <si>
    <t>TP SHOUGANG HIERRO PERU - SAN NICOLAS</t>
  </si>
  <si>
    <t>Atico</t>
  </si>
  <si>
    <t>Mollendo</t>
  </si>
  <si>
    <t>TP MULTIBOYAS MOLLENDO</t>
  </si>
  <si>
    <t>Pacocha</t>
  </si>
  <si>
    <t>TP TABLONES</t>
  </si>
  <si>
    <t>TP MULTIBOYAS ILO</t>
  </si>
  <si>
    <t>TP SOUTHERN PERU - ILO</t>
  </si>
  <si>
    <t>Cata Cata</t>
  </si>
  <si>
    <t>FLUVIAL</t>
  </si>
  <si>
    <t>Andoas</t>
  </si>
  <si>
    <t>EMBARCADERO ESTACION ANDOAS</t>
  </si>
  <si>
    <t>Saramiriza</t>
  </si>
  <si>
    <t>TP PETROPERU - SARAMIRIZA (ESTACION 5)</t>
  </si>
  <si>
    <t>Iquitos</t>
  </si>
  <si>
    <t>TP PETROPERU - IQUITOS</t>
  </si>
  <si>
    <t>TP GLP AMAZONICO</t>
  </si>
  <si>
    <t>Yurimaguas</t>
  </si>
  <si>
    <t>TP PETROPERU - YURIMAGUAS</t>
  </si>
  <si>
    <t>TP YURIPORT</t>
  </si>
  <si>
    <t>Pucallpa</t>
  </si>
  <si>
    <t>TP PETROPERU - PUCALLPA</t>
  </si>
  <si>
    <t>TP MAPLE ETANOL - PAITA</t>
  </si>
  <si>
    <t>TP TABLONES MARINE - SOUTHERN PERÚ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</si>
  <si>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</si>
  <si>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</si>
  <si>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</si>
  <si>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</si>
  <si>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</si>
  <si>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</si>
  <si>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</si>
  <si>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</si>
  <si>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</si>
  <si>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</si>
  <si>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</si>
  <si>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</si>
  <si>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 - Dic</t>
  </si>
  <si>
    <t>YURIMAGUAS</t>
  </si>
  <si>
    <t>TP PAITA</t>
  </si>
  <si>
    <t>TP MATARANI</t>
  </si>
  <si>
    <t>TP ILO</t>
  </si>
  <si>
    <t>TP LPO</t>
  </si>
  <si>
    <t>TP PARACAS</t>
  </si>
  <si>
    <t>Callao</t>
  </si>
  <si>
    <t>Huacho</t>
  </si>
  <si>
    <t>Matarani</t>
  </si>
  <si>
    <t>Bayóvar</t>
  </si>
  <si>
    <t>San Nicolás</t>
  </si>
  <si>
    <t>Puertos y Terminales</t>
  </si>
  <si>
    <t>Localidad</t>
  </si>
  <si>
    <t>TP CHICAMA (MALABRIGO)</t>
  </si>
  <si>
    <t>TP SALAVERRY</t>
  </si>
  <si>
    <t>TP CHIMBOTE</t>
  </si>
  <si>
    <t>TP SUPE</t>
  </si>
  <si>
    <t>TP HUACHO</t>
  </si>
  <si>
    <t>TP CALLAO (TERMINAL NORTE MULTIPROPOSITO)</t>
  </si>
  <si>
    <t>TP CALLAO (NUEVO TERMINAL DE CONTENEDORES - MUELLE SUR)</t>
  </si>
  <si>
    <t>TERMINAL DE EMBARQUE Y FAJA TRANSPORTADORA TUBULAR PARA CONCENTRADOS DE MINERALES EN EL PUERTO DEL CALLAO</t>
  </si>
  <si>
    <t>Paracas</t>
  </si>
  <si>
    <t>TP General San Martin - PARACAS</t>
  </si>
  <si>
    <t>TP IQUITOS</t>
  </si>
  <si>
    <t>Villa Trompeteros</t>
  </si>
  <si>
    <t>Malvinas</t>
  </si>
  <si>
    <t>Borja</t>
  </si>
  <si>
    <t>San Jose de Saramuro</t>
  </si>
  <si>
    <t>12 de octubre</t>
  </si>
  <si>
    <t>TP PLUSPETROL - 12 DE OCTUBRE LOTE 192 (1-AB)</t>
  </si>
  <si>
    <t>TP YURIMAGUAS</t>
  </si>
  <si>
    <t>TP YURIMAGUAS NUEVA REFORMA</t>
  </si>
  <si>
    <t>TP Yurimaguas Nueva Reforma - COPAM</t>
  </si>
  <si>
    <t>TP PUERTO MALDONADO</t>
  </si>
  <si>
    <t>TP TABLONES MARINE</t>
  </si>
  <si>
    <t>EMBARCADERO - ANDOAS</t>
  </si>
  <si>
    <t>EMBARCADERO JIBARO</t>
  </si>
  <si>
    <t>TP PETROPERU - SAN JOSE DE SARAMURO (ESTACION 1)</t>
  </si>
  <si>
    <t>EMBARCADERO VILLA TROMPETEROS</t>
  </si>
  <si>
    <t>TP PLUSPETROL - MALVINAS</t>
  </si>
  <si>
    <t>TP PETROPERU - MORONA</t>
  </si>
  <si>
    <t>TP NUEVA REFORMA</t>
  </si>
  <si>
    <t>Puerto</t>
  </si>
  <si>
    <t>Agencia</t>
  </si>
  <si>
    <t>Practicaje</t>
  </si>
  <si>
    <t>Remolcaje</t>
  </si>
  <si>
    <t>Almacenamiento</t>
  </si>
  <si>
    <t>Buceo</t>
  </si>
  <si>
    <t>Zorritos</t>
  </si>
  <si>
    <t xml:space="preserve">Talara </t>
  </si>
  <si>
    <t xml:space="preserve">Salaverry </t>
  </si>
  <si>
    <t>Conchán</t>
  </si>
  <si>
    <t>San Juan de Marcona</t>
  </si>
  <si>
    <t>Santa Rosa</t>
  </si>
  <si>
    <t>Puno</t>
  </si>
  <si>
    <t>Nivel Nacional</t>
  </si>
  <si>
    <t>1/ La expedición de la licencia de buceo es de carácter nacional.</t>
  </si>
  <si>
    <t>SERVICIOS PORTUARIOS</t>
  </si>
  <si>
    <t>Estiba / Desestiba</t>
  </si>
  <si>
    <t>Abastecimiento de Combustible</t>
  </si>
  <si>
    <t>Amarre / Desamarre</t>
  </si>
  <si>
    <t>Avituallamiento</t>
  </si>
  <si>
    <t>Recojo de Residuos</t>
  </si>
  <si>
    <t>Transporte de Personas</t>
  </si>
  <si>
    <t>Otros Servicios Portuarios</t>
  </si>
  <si>
    <t>Mantenimiento</t>
  </si>
  <si>
    <t>Otros</t>
  </si>
  <si>
    <t>TP Pucallpa - LPO</t>
  </si>
  <si>
    <t>Embarcadero Jibaro - PLUSPETROL</t>
  </si>
  <si>
    <t>TP Tablones Marine</t>
  </si>
  <si>
    <t>EMBARCADERO ESTACION ANDOAS PETROPERÚ</t>
  </si>
  <si>
    <t>TP Ilo - ENGIE</t>
  </si>
  <si>
    <t>TP Multiboyas Mina Justa</t>
  </si>
  <si>
    <t>TP Multiboyas Valero Perú S.A.C.</t>
  </si>
  <si>
    <t>Lima</t>
  </si>
  <si>
    <t>Ica</t>
  </si>
  <si>
    <t>TP ENGIE</t>
  </si>
  <si>
    <t>TP Iquitos - PETROPERÚ</t>
  </si>
  <si>
    <t>TP Refinería Talara Muelle Carga Líquida - PETROPERÚ</t>
  </si>
  <si>
    <t>TP Perú LNG Melchorita</t>
  </si>
  <si>
    <t>TP Bayóvar - PETROPERÚ</t>
  </si>
  <si>
    <t>TP Conchan - UNACEM</t>
  </si>
  <si>
    <t>TP Yurimaguas - PETROPERÚ</t>
  </si>
  <si>
    <t>TP Multiboyas Blue Pacific Oils - Chancay</t>
  </si>
  <si>
    <t>TP GLP Amazonico</t>
  </si>
  <si>
    <t>TP Morona - PETROPERÚ</t>
  </si>
  <si>
    <t>Lurín</t>
  </si>
  <si>
    <t>TP MUELLE TASA - ATICO</t>
  </si>
  <si>
    <t>TP MULTIBOYAS TLT TRAMARSA</t>
  </si>
  <si>
    <t>Ático</t>
  </si>
  <si>
    <t>(TEU)</t>
  </si>
  <si>
    <t xml:space="preserve"> Localidad </t>
  </si>
  <si>
    <t xml:space="preserve"> Marítimo </t>
  </si>
  <si>
    <t>TP MAPLE ETANOL – PAITA</t>
  </si>
  <si>
    <t>TP PETROPERU – BAYOVAR</t>
  </si>
  <si>
    <t>Andrés Razuri</t>
  </si>
  <si>
    <t>TP PLUSPETROL – PISCO</t>
  </si>
  <si>
    <t>TP MUELLE TASA - ATICO 2/</t>
  </si>
  <si>
    <t>TP SOUTHERN PERU – ILO</t>
  </si>
  <si>
    <t xml:space="preserve"> TP TABLONES MARINE - SOUTHERN PERÚ </t>
  </si>
  <si>
    <t xml:space="preserve"> TP ENERSUR </t>
  </si>
  <si>
    <t>PUERTOS Y TERMINALES</t>
  </si>
  <si>
    <t>CONTENEDORES</t>
  </si>
  <si>
    <t>TP EUROANDINOS – PAITA</t>
  </si>
  <si>
    <t>TERMINAL CONCENTRADOS DE MINERALES</t>
  </si>
  <si>
    <t>TP MUELLE TASA – ATICO</t>
  </si>
  <si>
    <t xml:space="preserve"> FLUVIAL </t>
  </si>
  <si>
    <t>7.4. Servicios Complementarios</t>
  </si>
  <si>
    <t>Reestiba</t>
  </si>
  <si>
    <t>TEUs</t>
  </si>
  <si>
    <t>Unidades</t>
  </si>
  <si>
    <t>TM</t>
  </si>
  <si>
    <t>(Miles)</t>
  </si>
  <si>
    <t>Mercancía no contenerizada (TM)</t>
  </si>
  <si>
    <t>Granel Sólido (TM)</t>
  </si>
  <si>
    <t>Granel Líquido (TM)</t>
  </si>
  <si>
    <t>Carga Rodante (TM)</t>
  </si>
  <si>
    <t>TOTAL (TM)</t>
  </si>
  <si>
    <t>1/ Incluye tránsito, actividad pesquera, cabotaje y vía terrestre</t>
  </si>
  <si>
    <t>TP Muelle Híbrido MU2</t>
  </si>
  <si>
    <t>TP Multiboyas Chimbote - TERMINALES DEL PERÚ</t>
  </si>
  <si>
    <t>TP Multiboyas Conchán - PETROPERÚ</t>
  </si>
  <si>
    <t>TP Multiboyas Ilo - PETROPERÚ</t>
  </si>
  <si>
    <t>TP Multiboyas Mollendo - PETROPERÚ</t>
  </si>
  <si>
    <t>TP Multiboyas Monte Azul</t>
  </si>
  <si>
    <t>TP Multiboyas Oquendo - QUIMPAC</t>
  </si>
  <si>
    <t>TP Multiboyas Paita - Penta Tanks Terminals</t>
  </si>
  <si>
    <t xml:space="preserve">TP Multiboyas Paramonga - QUIMPAC </t>
  </si>
  <si>
    <t>TP Multiboyas Pisco - PETROPERÚ</t>
  </si>
  <si>
    <t>TP Multiboyas Punta Arenas - PETROPERÚ</t>
  </si>
  <si>
    <t>TP Multiboyas Refinería La Pampilla - REPSOL</t>
  </si>
  <si>
    <t>TP Multiboyas SUDAMERICANA DE FIBRAS</t>
  </si>
  <si>
    <t>TP Multiboyas Supe - TERMINALES DEL PERÚ</t>
  </si>
  <si>
    <t>TP Multiboyas TLT TRAMARSA</t>
  </si>
  <si>
    <t>TP Multiboyas TRALSA</t>
  </si>
  <si>
    <t>TP Multiboyas Valero Perú</t>
  </si>
  <si>
    <t>TP Multiboyas ZETA GAS ANDINO</t>
  </si>
  <si>
    <t>TP SOUTHERN PERU - Ilo</t>
  </si>
  <si>
    <t>2014</t>
  </si>
  <si>
    <t>2015</t>
  </si>
  <si>
    <t>2016</t>
  </si>
  <si>
    <t>2017</t>
  </si>
  <si>
    <t>2018</t>
  </si>
  <si>
    <t>2019</t>
  </si>
  <si>
    <t>2020</t>
  </si>
  <si>
    <t>2021</t>
  </si>
  <si>
    <t>Año 2023</t>
  </si>
  <si>
    <t>Año 2022</t>
  </si>
  <si>
    <t>Otros1/</t>
  </si>
  <si>
    <r>
      <t>Otros</t>
    </r>
    <r>
      <rPr>
        <vertAlign val="superscript"/>
        <sz val="9"/>
        <color theme="1"/>
        <rFont val="Lato"/>
        <family val="2"/>
      </rPr>
      <t>1/</t>
    </r>
  </si>
  <si>
    <t>Mantenimiento de naves</t>
  </si>
  <si>
    <r>
      <rPr>
        <b/>
        <sz val="8"/>
        <rFont val="Lato"/>
        <family val="2"/>
      </rPr>
      <t>Elaboración:</t>
    </r>
    <r>
      <rPr>
        <sz val="8"/>
        <rFont val="Lato"/>
        <family val="2"/>
      </rPr>
      <t xml:space="preserve"> MTC - OGPP - Oficina de Estadística</t>
    </r>
  </si>
  <si>
    <t>4. Transporte Acuático</t>
  </si>
  <si>
    <t>4.1. Servicio de Carga</t>
  </si>
  <si>
    <t>4.2. Servicio de Contenedores</t>
  </si>
  <si>
    <t>4.3. Buques atendidos</t>
  </si>
  <si>
    <t>(Miles de toneladas métricas )</t>
  </si>
  <si>
    <t>Gráfico 4.1: Tráfico de Carga en TP de uso público y privado, 2015 – 2024</t>
  </si>
  <si>
    <t>USO PÚBLICO 2024</t>
  </si>
  <si>
    <t>Gráfico 4.2: Estructura porcentual del tráfico de Carga en TP de uso público, 2024</t>
  </si>
  <si>
    <t>Var.%
2024/23</t>
  </si>
  <si>
    <t>Cuadro 4.1: Tráfico de Carga en TP de uso público, según tipo de operación, 2015 – 2024</t>
  </si>
  <si>
    <t>Cuadro 4.2: Carga embarcada en TP de uso público, según ámbito geográfico, 2015 – 2024</t>
  </si>
  <si>
    <t>Cuadro 4 3: Carga descargada en TP de uso público, según ámbito geográfico, 2015 – 2024</t>
  </si>
  <si>
    <t>Cuadro 4.4: Tráfico de Carga en TP de uso privado, por tipo de operación, 2015 – 2024</t>
  </si>
  <si>
    <t>Gráfico 4.3: Estructura porcentual del tráfico de carga en TP de uso privado, 2024</t>
  </si>
  <si>
    <t>Muelle Tablones - SOUTHERN PERU</t>
  </si>
  <si>
    <t>TP Multiboyas Colpex - Chimbote</t>
  </si>
  <si>
    <t>TP Multiboyas Eten - TERMINALES DEL PERÚ</t>
  </si>
  <si>
    <t>TP Multiboyas Salaverry - TERMINALES DEL PERÚ</t>
  </si>
  <si>
    <t>TP Multiboyas SOLGAS</t>
  </si>
  <si>
    <t>TP Multiboyas Tablones - SOUTHERN PERU</t>
  </si>
  <si>
    <t>TP Petroperú - Andoas</t>
  </si>
  <si>
    <t>TP Petroperú - San José de Saramuro(Estación 1)</t>
  </si>
  <si>
    <t>TP Petroperú - Saramiriza (Estación 5)</t>
  </si>
  <si>
    <t>TP Puerto Bayóvar</t>
  </si>
  <si>
    <t>TP SHOUGAN HIERRO PERU</t>
  </si>
  <si>
    <t>TP Transtotal Logística Selva</t>
  </si>
  <si>
    <t>TP Salaverry - STI</t>
  </si>
  <si>
    <t>Cuadro 4.11: Reporte referencial de carga movilizada por tipo de operación en TP marítimos de uso público y privado, 2024</t>
  </si>
  <si>
    <t>Cuadro 4.13: Reporte referencial de carga movilizada por tipo de operación en TP fluviales de uso público y privado, 2024</t>
  </si>
  <si>
    <t>Cuadro 4.14: Reporte referencial de carga movilizada por tipo de cargamento en TP fluviales de uso público y privado, 2024</t>
  </si>
  <si>
    <t>Cuadro 4.12: Reporte referencial de carga movilizada por tipo de cargamento en TP marítimos de uso público y privado, 2024</t>
  </si>
  <si>
    <t>PUBLICO</t>
  </si>
  <si>
    <t>Cuadro 4.10: Número de buques atendidos por mes, según TP de uso público y privado, 2024</t>
  </si>
  <si>
    <t>Gráfico 4.7: Buques atendidos en TP de uso público, por tipo de nave, 2023 – 2024</t>
  </si>
  <si>
    <t>TIPO DE USO</t>
  </si>
  <si>
    <t>Año 2024</t>
  </si>
  <si>
    <t>Gráfico 4.8: Buques atendidos en TP de uso privado, 2024</t>
  </si>
  <si>
    <t>Cuadro 4.9: Número de buques atendidos, según TP de uso público, 2018 – 2024</t>
  </si>
  <si>
    <t>Naves</t>
  </si>
  <si>
    <t>Gráfico 4.6: Estructura porcentual de buques atendidos en TP de uso público, 2024</t>
  </si>
  <si>
    <t>Gráfico 4.4: Estructura porcentual del tráfico de TEU en TP de uso público, según tipo de operación, 2024</t>
  </si>
  <si>
    <t>Gráfico 4.5: Estructura porcentual del tráfico de TEU en TP de uso privado, 2024</t>
  </si>
  <si>
    <t>Cuadro 4.8: Tráfico mensual de contenedores en TP de uso público y privado, 2024</t>
  </si>
  <si>
    <t>TP MULTIBOYAS PAITA - PENTA TANKS TERMINALS</t>
  </si>
  <si>
    <t>TP TRANSTOTAL LOGÍSTICA SELVA</t>
  </si>
  <si>
    <t>Var (%)
2024/23</t>
  </si>
  <si>
    <t>Cuadro 4.18: Número de licencias vigentes, 2019 – 2024</t>
  </si>
  <si>
    <t>Cuadro 4.19: Número de licencias de Servicios Portuarios vigentes a nivel nacional, 2024</t>
  </si>
  <si>
    <t>Cuadro 4.5: Carga descargada en TP de uso privado, según ámbito geográfico, 2015 – 2024</t>
  </si>
  <si>
    <t>Cuadro 4.6: Carga embarcada en TP de uso privado, según ámbito geográfico, 2015 – 2024</t>
  </si>
  <si>
    <t>Cuadro 4.7: Tráfico de contenedores en TP de uso público, según tipo de operación, 2015 – 2024</t>
  </si>
  <si>
    <r>
      <t>Otros</t>
    </r>
    <r>
      <rPr>
        <vertAlign val="superscript"/>
        <sz val="9"/>
        <color rgb="FF00365E"/>
        <rFont val="Lato"/>
        <family val="2"/>
      </rPr>
      <t>1/</t>
    </r>
  </si>
  <si>
    <r>
      <t>Buceo</t>
    </r>
    <r>
      <rPr>
        <vertAlign val="superscript"/>
        <sz val="9"/>
        <color rgb="FF00365E"/>
        <rFont val="Lato"/>
        <family val="2"/>
      </rPr>
      <t>1/</t>
    </r>
  </si>
  <si>
    <r>
      <rPr>
        <b/>
        <sz val="8"/>
        <rFont val="Lato"/>
        <family val="2"/>
      </rPr>
      <t>Fuente:</t>
    </r>
    <r>
      <rPr>
        <sz val="8"/>
        <rFont val="Lato"/>
        <family val="2"/>
      </rPr>
      <t xml:space="preserve"> APN</t>
    </r>
  </si>
  <si>
    <r>
      <rPr>
        <b/>
        <sz val="8"/>
        <rFont val="Lato"/>
        <family val="2"/>
      </rPr>
      <t xml:space="preserve">Fuente: </t>
    </r>
    <r>
      <rPr>
        <sz val="8"/>
        <rFont val="Lato"/>
        <family val="2"/>
      </rPr>
      <t>APN</t>
    </r>
  </si>
  <si>
    <r>
      <rPr>
        <b/>
        <sz val="8"/>
        <rFont val="Lato"/>
        <family val="2"/>
      </rPr>
      <t xml:space="preserve">Elaboración: </t>
    </r>
    <r>
      <rPr>
        <sz val="8"/>
        <rFont val="Lato"/>
        <family val="2"/>
      </rPr>
      <t>MTC - OGPP - Oficina de Estadística</t>
    </r>
  </si>
  <si>
    <r>
      <rPr>
        <b/>
        <sz val="8"/>
        <rFont val="Lato"/>
        <family val="2"/>
      </rPr>
      <t>Elaboración:</t>
    </r>
    <r>
      <rPr>
        <sz val="8"/>
        <rFont val="Lato"/>
        <family val="2"/>
      </rPr>
      <t xml:space="preserve"> MTC - OGPP - Oficina de Estadística </t>
    </r>
  </si>
  <si>
    <r>
      <rPr>
        <b/>
        <sz val="8"/>
        <color rgb="FF461E52"/>
        <rFont val="Lato"/>
        <family val="2"/>
      </rPr>
      <t xml:space="preserve">Fuente: </t>
    </r>
    <r>
      <rPr>
        <sz val="8"/>
        <color rgb="FF461E52"/>
        <rFont val="Lato"/>
        <family val="2"/>
      </rPr>
      <t>APN</t>
    </r>
  </si>
  <si>
    <r>
      <rPr>
        <b/>
        <sz val="8"/>
        <color rgb="FF461E52"/>
        <rFont val="Lato"/>
        <family val="2"/>
      </rPr>
      <t>Elaboración:</t>
    </r>
    <r>
      <rPr>
        <sz val="8"/>
        <color rgb="FF461E52"/>
        <rFont val="Lato"/>
        <family val="2"/>
      </rPr>
      <t xml:space="preserve"> MTC - OGPP - Oficina de Estadística</t>
    </r>
  </si>
  <si>
    <r>
      <rPr>
        <b/>
        <sz val="8"/>
        <color theme="1"/>
        <rFont val="Lato"/>
        <family val="2"/>
      </rPr>
      <t>Fuente</t>
    </r>
    <r>
      <rPr>
        <sz val="8"/>
        <color theme="1"/>
        <rFont val="Lato"/>
        <family val="2"/>
      </rPr>
      <t>: APN </t>
    </r>
  </si>
  <si>
    <r>
      <rPr>
        <b/>
        <sz val="8"/>
        <color theme="1"/>
        <rFont val="Lato"/>
        <family val="2"/>
      </rPr>
      <t>Elaboración:</t>
    </r>
    <r>
      <rPr>
        <sz val="8"/>
        <color theme="1"/>
        <rFont val="Lato"/>
        <family val="2"/>
      </rPr>
      <t xml:space="preserve"> MTC - OGPP - Oficina de Estadística</t>
    </r>
  </si>
  <si>
    <r>
      <rPr>
        <b/>
        <sz val="8"/>
        <color rgb="FF461E52"/>
        <rFont val="Lato"/>
        <family val="2"/>
      </rPr>
      <t xml:space="preserve">Elaboración: </t>
    </r>
    <r>
      <rPr>
        <sz val="8"/>
        <color rgb="FF461E52"/>
        <rFont val="Lato"/>
        <family val="2"/>
      </rPr>
      <t>MTC - OGPP - Oficina de Estadística</t>
    </r>
  </si>
  <si>
    <r>
      <t>Otros</t>
    </r>
    <r>
      <rPr>
        <vertAlign val="superscript"/>
        <sz val="8"/>
        <color rgb="FF00365E"/>
        <rFont val="Lato"/>
        <family val="2"/>
      </rPr>
      <t>1/</t>
    </r>
  </si>
  <si>
    <t>4.4. Servicios Complementarios</t>
  </si>
  <si>
    <t>Cuadro 4.15: Número de empresas con permiso de operación, según modalidad, 2020 - 2024</t>
  </si>
  <si>
    <t>MODALIDAD</t>
  </si>
  <si>
    <t>Var. % 2024/2023</t>
  </si>
  <si>
    <t>Transporte de Carga</t>
  </si>
  <si>
    <t>Transporte de Pasajeros</t>
  </si>
  <si>
    <t>Transporte Mixto (carga y pasajeros)</t>
  </si>
  <si>
    <t>Transporte Turístico</t>
  </si>
  <si>
    <t>Transporte de Apoyo Logístico</t>
  </si>
  <si>
    <t>Transporte de Apoyo Social</t>
  </si>
  <si>
    <r>
      <rPr>
        <b/>
        <sz val="8"/>
        <color theme="1" tint="0.14999847407452621"/>
        <rFont val="Lato"/>
        <family val="2"/>
      </rPr>
      <t>Nota:</t>
    </r>
    <r>
      <rPr>
        <sz val="8"/>
        <color theme="1" tint="0.14999847407452621"/>
        <rFont val="Lato"/>
        <family val="2"/>
      </rPr>
      <t xml:space="preserve"> No se considera a las empresas que obtuvieron permiso de operación en los Gobiernos Regionales.
               El número de empresas consignado son las que se mantuvieron autorizadas al 31.12.2024.</t>
    </r>
  </si>
  <si>
    <r>
      <rPr>
        <b/>
        <sz val="8"/>
        <color theme="1" tint="0.14999847407452621"/>
        <rFont val="Lato"/>
        <family val="2"/>
      </rPr>
      <t>Fuente:</t>
    </r>
    <r>
      <rPr>
        <sz val="8"/>
        <color theme="1" tint="0.14999847407452621"/>
        <rFont val="Lato"/>
        <family val="2"/>
      </rPr>
      <t xml:space="preserve"> MTC - Dirección de Autorizaciones de Transporte Acuático (DTA) </t>
    </r>
  </si>
  <si>
    <r>
      <rPr>
        <b/>
        <sz val="8"/>
        <color theme="1" tint="0.14999847407452621"/>
        <rFont val="Lato"/>
        <family val="2"/>
      </rPr>
      <t>Elaboración:</t>
    </r>
    <r>
      <rPr>
        <sz val="8"/>
        <color theme="1" tint="0.14999847407452621"/>
        <rFont val="Lato"/>
        <family val="2"/>
      </rPr>
      <t xml:space="preserve"> MTC - OGPP - Oficina de Estadística</t>
    </r>
  </si>
  <si>
    <t>Cuadro 4.16: Número de empresas con permiso de operación por región, según modalidad, 2024</t>
  </si>
  <si>
    <t>REGIÓN</t>
  </si>
  <si>
    <t>Loreto</t>
  </si>
  <si>
    <t>Ucayali</t>
  </si>
  <si>
    <t>San Martín</t>
  </si>
  <si>
    <t>Huánuco</t>
  </si>
  <si>
    <t>Arequipa</t>
  </si>
  <si>
    <t>Piura</t>
  </si>
  <si>
    <r>
      <rPr>
        <b/>
        <sz val="8"/>
        <color theme="1" tint="0.14999847407452621"/>
        <rFont val="Lato"/>
        <family val="2"/>
      </rPr>
      <t>Nota:</t>
    </r>
    <r>
      <rPr>
        <sz val="8"/>
        <color theme="1" tint="0.14999847407452621"/>
        <rFont val="Lato"/>
        <family val="2"/>
      </rPr>
      <t xml:space="preserve"> No se considera a las empresas que obtuvieron permiso de operación en los Gobiernos Regionales.</t>
    </r>
  </si>
  <si>
    <r>
      <rPr>
        <b/>
        <sz val="8"/>
        <color theme="1" tint="0.14999847407452621"/>
        <rFont val="Lato"/>
        <family val="2"/>
      </rPr>
      <t>Fuente:</t>
    </r>
    <r>
      <rPr>
        <sz val="8"/>
        <color theme="1" tint="0.14999847407452621"/>
        <rFont val="Lato"/>
        <family val="2"/>
      </rPr>
      <t xml:space="preserve"> MTC - Dirección de Autorizaciones de Transporte Acuático (DTA)</t>
    </r>
  </si>
  <si>
    <t>Cuadro 4.17: Número de empresas conexas al transporte acuático, 2020 - 2024</t>
  </si>
  <si>
    <t>EMPRESAS</t>
  </si>
  <si>
    <r>
      <t xml:space="preserve">Agentes de carga internacional </t>
    </r>
    <r>
      <rPr>
        <vertAlign val="superscript"/>
        <sz val="9"/>
        <color theme="1"/>
        <rFont val="Lato"/>
        <family val="2"/>
      </rPr>
      <t>1/</t>
    </r>
  </si>
  <si>
    <t>Agencias generales</t>
  </si>
  <si>
    <r>
      <t xml:space="preserve">Operadores de transporte multimodal - OTM </t>
    </r>
    <r>
      <rPr>
        <vertAlign val="superscript"/>
        <sz val="9"/>
        <color theme="1"/>
        <rFont val="Lato"/>
        <family val="2"/>
      </rPr>
      <t>2/</t>
    </r>
  </si>
  <si>
    <r>
      <t xml:space="preserve">Empresas de trabajo de mantenimiento de naves </t>
    </r>
    <r>
      <rPr>
        <vertAlign val="superscript"/>
        <sz val="9"/>
        <color theme="1"/>
        <rFont val="Lato"/>
        <family val="2"/>
      </rPr>
      <t>3/</t>
    </r>
  </si>
  <si>
    <r>
      <t xml:space="preserve">Servicios de consultoría en actividades navieras </t>
    </r>
    <r>
      <rPr>
        <vertAlign val="superscript"/>
        <sz val="9"/>
        <color theme="1"/>
        <rFont val="Lato"/>
        <family val="2"/>
      </rPr>
      <t>4/</t>
    </r>
  </si>
  <si>
    <t>1/ Regida según modificacion del Art. 72 del DS 014-2011-MTC aprobado por el Art. 1 del DS 025-2019-MTC.</t>
  </si>
  <si>
    <t>2/ Los datos corresponden a la entrada de vigencia del DS 039-2019-MTC.</t>
  </si>
  <si>
    <t>3/ Regulado por el Art. 75 del DS 014-2011-MTC aprobado por el Reglamento de Ley N° 28583.</t>
  </si>
  <si>
    <t>4/ Regulado por el Art. 71 del DS 014-2011-MTC aprobado por el Reglamento de Ley N° 28583.</t>
  </si>
  <si>
    <t>4.5 Parque Acuático</t>
  </si>
  <si>
    <t>Cuadro 4.20: Parque acuático, según vía, propiedad y tipo de nave, 2015 - 2024</t>
  </si>
  <si>
    <t>VÍA, PROPIEDAD Y TIPO DE NAVE</t>
  </si>
  <si>
    <t xml:space="preserve">   Marítimo</t>
  </si>
  <si>
    <t xml:space="preserve">       Estatal</t>
  </si>
  <si>
    <t xml:space="preserve">          Tanquero</t>
  </si>
  <si>
    <t xml:space="preserve">          Carga general</t>
  </si>
  <si>
    <t xml:space="preserve">       Privado</t>
  </si>
  <si>
    <t xml:space="preserve">          Turístico privado 1/</t>
  </si>
  <si>
    <t xml:space="preserve">          Pasajeros</t>
  </si>
  <si>
    <t xml:space="preserve">          Remolcador </t>
  </si>
  <si>
    <t xml:space="preserve">          Tanquero 2/</t>
  </si>
  <si>
    <t xml:space="preserve">          Portacontenedor</t>
  </si>
  <si>
    <t xml:space="preserve">   Fluvial </t>
  </si>
  <si>
    <r>
      <t xml:space="preserve">       Estatal 3</t>
    </r>
    <r>
      <rPr>
        <sz val="9"/>
        <rFont val="Lato"/>
        <family val="2"/>
      </rPr>
      <t>/</t>
    </r>
  </si>
  <si>
    <t xml:space="preserve">          Carga y pasajeros</t>
  </si>
  <si>
    <r>
      <rPr>
        <b/>
        <sz val="8"/>
        <color theme="1" tint="0.14999847407452621"/>
        <rFont val="Lato"/>
        <family val="2"/>
      </rPr>
      <t>Nota:</t>
    </r>
    <r>
      <rPr>
        <sz val="8"/>
        <color theme="1" tint="0.14999847407452621"/>
        <rFont val="Lato"/>
        <family val="2"/>
      </rPr>
      <t xml:space="preserve"> Incluye hasta el 2017 en la vía marítima, las naves privadas que realizan actividades y operaciones offshore.</t>
    </r>
  </si>
  <si>
    <t xml:space="preserve">1/ Considera la prestación del servicio turístico autorizado solo por la ex Dirección General de Transporte Acuático (DGTA) del MTC, según DS N° 006-2011-MTC. </t>
  </si>
  <si>
    <t>2/ Incluye Gasero, Quimiquero y Petrolero.</t>
  </si>
  <si>
    <t xml:space="preserve">3/ Comprende naves de Petroperú a partir del 2013.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</si>
</sst>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 * #,##0_ ;_ * \-#,##0_ ;_ * &quot;-&quot;??_ ;_ @_ "/>
    <numFmt numFmtId="167" formatCode="0.0"/>
    <numFmt numFmtId="168" formatCode="_-* #,##0.00\ _P_t_s_-;\-* #,##0.00\ _P_t_s_-;_-* &quot;-&quot;??\ _P_t_s_-;_-@_-"/>
    <numFmt numFmtId="169" formatCode="_ * #,##0.0_ ;_ * \-#,##0.0_ ;_ * &quot;-&quot;??_ ;_ @_ "/>
    <numFmt numFmtId="170" formatCode="_(* #,##0.00_);_(* \(#,##0.00\);_(* &quot;-&quot;??_);_(@_)"/>
    <numFmt numFmtId="171" formatCode="&quot;S/.&quot;\ #,##0.00_);[Red]\(&quot;S/.&quot;\ #,##0.00\)"/>
    <numFmt numFmtId="172" formatCode="_-* #,##0.00\ &quot;€&quot;_-;\-* #,##0.00\ &quot;€&quot;_-;_-* &quot;-&quot;??\ &quot;€&quot;_-;_-@_-"/>
    <numFmt numFmtId="173" formatCode="_([$€]\ * #,##0.00_);_([$€]\ * \(#,##0.00\);_([$€]\ * &quot;-&quot;??_);_(@_)"/>
    <numFmt numFmtId="174" formatCode="_(* #,##0.0_);_(* \(#,##0.0\);_(* &quot;-&quot;??_);_(@_)"/>
    <numFmt numFmtId="175" formatCode="_ [$€]* #,##0.00_ ;_ [$€]* \-#,##0.00_ ;_ [$€]* &quot;-&quot;??_ ;_ @_ "/>
    <numFmt numFmtId="176" formatCode="[$-280A]d&quot; de &quot;mmmm&quot; de &quot;yyyy;@"/>
    <numFmt numFmtId="177" formatCode="#,##0.0"/>
    <numFmt numFmtId="178" formatCode="#,##0_ ;\-#,##0\ "/>
    <numFmt numFmtId="179" formatCode="#,##0.0_ ;\-#,##0.0\ "/>
    <numFmt numFmtId="180" formatCode="#,##0.000"/>
    <numFmt numFmtId="181" formatCode="0.000%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sz val="8"/>
      <color rgb="FF000000"/>
      <name val="Arial"/>
      <family val="2"/>
    </font>
    <font>
      <sz val="6"/>
      <color rgb="FF347525"/>
      <name val="Arial"/>
      <family val="2"/>
    </font>
    <font>
      <sz val="6"/>
      <color rgb="FF00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u/>
      <sz val="9"/>
      <color theme="10"/>
      <name val="Arial"/>
      <family val="2"/>
    </font>
    <font>
      <sz val="9"/>
      <color theme="4"/>
      <name val="Arial"/>
      <family val="2"/>
    </font>
    <font>
      <sz val="12"/>
      <name val="Arial"/>
      <family val="2"/>
    </font>
    <font>
      <sz val="9"/>
      <color theme="0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color rgb="FF461E52"/>
      <name val="Arial"/>
      <family val="2"/>
    </font>
    <font>
      <sz val="11"/>
      <color theme="1"/>
      <name val="Calibri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11"/>
      <color rgb="FF461E52"/>
      <name val="Asap"/>
      <family val="3"/>
    </font>
    <font>
      <sz val="11"/>
      <name val="Asap"/>
      <family val="3"/>
    </font>
    <font>
      <b/>
      <sz val="9"/>
      <color theme="0"/>
      <name val="Lato"/>
      <family val="2"/>
    </font>
    <font>
      <sz val="9"/>
      <color theme="1"/>
      <name val="Lato"/>
      <family val="2"/>
    </font>
    <font>
      <vertAlign val="superscript"/>
      <sz val="9"/>
      <color theme="1"/>
      <name val="Lato"/>
      <family val="2"/>
    </font>
    <font>
      <sz val="8"/>
      <color theme="1"/>
      <name val="Lato"/>
      <family val="2"/>
    </font>
    <font>
      <sz val="8"/>
      <name val="Lato"/>
      <family val="2"/>
    </font>
    <font>
      <b/>
      <sz val="8"/>
      <name val="Lato"/>
      <family val="2"/>
    </font>
    <font>
      <sz val="9"/>
      <name val="Lato"/>
      <family val="2"/>
    </font>
    <font>
      <b/>
      <sz val="9"/>
      <name val="Lato"/>
      <family val="2"/>
    </font>
    <font>
      <sz val="9"/>
      <name val="Asap"/>
      <family val="3"/>
    </font>
    <font>
      <sz val="11"/>
      <color theme="1"/>
      <name val="Asap"/>
      <family val="3"/>
    </font>
    <font>
      <sz val="10"/>
      <name val="Asap"/>
      <family val="3"/>
    </font>
    <font>
      <sz val="8"/>
      <color theme="0"/>
      <name val="Asap"/>
      <family val="3"/>
    </font>
    <font>
      <sz val="10"/>
      <color theme="1"/>
      <name val="Asap"/>
      <family val="3"/>
    </font>
    <font>
      <sz val="9"/>
      <color theme="1"/>
      <name val="Asap"/>
      <family val="3"/>
    </font>
    <font>
      <sz val="9"/>
      <color rgb="FFFFFFFF"/>
      <name val="Lato"/>
      <family val="2"/>
    </font>
    <font>
      <b/>
      <sz val="9"/>
      <color rgb="FF000000"/>
      <name val="Lato"/>
      <family val="2"/>
    </font>
    <font>
      <sz val="9"/>
      <color rgb="FF000000"/>
      <name val="Lato"/>
      <family val="2"/>
    </font>
    <font>
      <sz val="9"/>
      <color theme="0"/>
      <name val="Lato"/>
      <family val="2"/>
    </font>
    <font>
      <b/>
      <sz val="9"/>
      <color rgb="FFFFFFFF"/>
      <name val="Lato"/>
      <family val="2"/>
    </font>
    <font>
      <b/>
      <sz val="8"/>
      <color theme="0"/>
      <name val="Lato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4"/>
      <color rgb="FF00365E"/>
      <name val="Asap"/>
      <family val="3"/>
    </font>
    <font>
      <sz val="11"/>
      <color rgb="FF00365E"/>
      <name val="Asap"/>
      <family val="3"/>
    </font>
    <font>
      <sz val="8"/>
      <color rgb="FF00365E"/>
      <name val="Arial"/>
      <family val="2"/>
    </font>
    <font>
      <b/>
      <sz val="14"/>
      <color rgb="FF00365E"/>
      <name val="Arial"/>
      <family val="2"/>
    </font>
    <font>
      <sz val="10"/>
      <color rgb="FF00365E"/>
      <name val="Arial"/>
      <family val="2"/>
    </font>
    <font>
      <sz val="11"/>
      <color rgb="FF00365E"/>
      <name val="Arial"/>
      <family val="2"/>
    </font>
    <font>
      <b/>
      <sz val="10"/>
      <color rgb="FF00365E"/>
      <name val="Arial"/>
      <family val="2"/>
    </font>
    <font>
      <sz val="9"/>
      <color rgb="FF00365E"/>
      <name val="Arial"/>
      <family val="2"/>
    </font>
    <font>
      <b/>
      <sz val="9"/>
      <color rgb="FF00365E"/>
      <name val="Arial"/>
      <family val="2"/>
    </font>
    <font>
      <u/>
      <sz val="9"/>
      <color rgb="FF00365E"/>
      <name val="Arial"/>
      <family val="2"/>
    </font>
    <font>
      <sz val="9"/>
      <color rgb="FF00365E"/>
      <name val="Lato"/>
      <family val="2"/>
    </font>
    <font>
      <sz val="8"/>
      <color rgb="FF00365E"/>
      <name val="Lato"/>
      <family val="2"/>
    </font>
    <font>
      <vertAlign val="superscript"/>
      <sz val="9"/>
      <color rgb="FF00365E"/>
      <name val="Lato"/>
      <family val="2"/>
    </font>
    <font>
      <sz val="9"/>
      <color theme="9"/>
      <name val="Lato"/>
      <family val="2"/>
    </font>
    <font>
      <sz val="8"/>
      <color rgb="FF461E52"/>
      <name val="Lato"/>
      <family val="2"/>
    </font>
    <font>
      <b/>
      <sz val="8"/>
      <color rgb="FF461E52"/>
      <name val="Lato"/>
      <family val="2"/>
    </font>
    <font>
      <b/>
      <sz val="8"/>
      <color theme="1"/>
      <name val="Lato"/>
      <family val="2"/>
    </font>
    <font>
      <vertAlign val="superscript"/>
      <sz val="8"/>
      <color rgb="FF00365E"/>
      <name val="Lato"/>
      <family val="2"/>
    </font>
    <font>
      <sz val="8"/>
      <color rgb="FFFFFFFF"/>
      <name val="Lato"/>
      <family val="2"/>
    </font>
    <font>
      <sz val="8"/>
      <color rgb="FF000000"/>
      <name val="Lato"/>
      <family val="2"/>
    </font>
    <font>
      <b/>
      <sz val="8"/>
      <color theme="0"/>
      <name val="Arial"/>
      <family val="2"/>
    </font>
    <font>
      <b/>
      <sz val="14"/>
      <color rgb="FF136288"/>
      <name val="Asap"/>
      <family val="3"/>
    </font>
    <font>
      <sz val="11"/>
      <color rgb="FF136288"/>
      <name val="Asap"/>
      <family val="3"/>
    </font>
    <font>
      <sz val="10"/>
      <color theme="7"/>
      <name val="Asap"/>
      <family val="3"/>
    </font>
    <font>
      <b/>
      <sz val="9"/>
      <color rgb="FF136288"/>
      <name val="Lato"/>
      <family val="2"/>
    </font>
    <font>
      <sz val="8"/>
      <color theme="1" tint="0.14999847407452621"/>
      <name val="Lato"/>
      <family val="2"/>
    </font>
    <font>
      <b/>
      <sz val="8"/>
      <color theme="1" tint="0.14999847407452621"/>
      <name val="Lato"/>
      <family val="2"/>
    </font>
    <font>
      <sz val="9"/>
      <color rgb="FF136288"/>
      <name val="Lato"/>
      <family val="2"/>
    </font>
    <font>
      <sz val="7"/>
      <color theme="1"/>
      <name val="Trebuchet MS"/>
      <family val="2"/>
    </font>
    <font>
      <sz val="9"/>
      <color theme="1"/>
      <name val="Trebuchet MS"/>
      <family val="2"/>
    </font>
    <font>
      <b/>
      <sz val="14"/>
      <color rgb="FF461E52"/>
      <name val="Arial"/>
      <family val="2"/>
    </font>
    <font>
      <sz val="11"/>
      <color rgb="FF461E52"/>
      <name val="Arial"/>
      <family val="2"/>
    </font>
    <font>
      <sz val="9"/>
      <color theme="6" tint="-0.249977111117893"/>
      <name val="Lato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365E"/>
        <bgColor indexed="64"/>
      </patternFill>
    </fill>
    <fill>
      <patternFill patternType="solid">
        <fgColor theme="9" tint="0.89999084444715716"/>
        <bgColor indexed="64"/>
      </patternFill>
    </fill>
    <fill>
      <patternFill patternType="solid">
        <fgColor rgb="FF13628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8F5FC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136288"/>
      </left>
      <right/>
      <top style="thin">
        <color rgb="FF136288"/>
      </top>
      <bottom/>
      <diagonal/>
    </border>
    <border>
      <left/>
      <right/>
      <top style="thin">
        <color rgb="FF136288"/>
      </top>
      <bottom/>
      <diagonal/>
    </border>
    <border>
      <left/>
      <right style="thin">
        <color rgb="FF136288"/>
      </right>
      <top style="thin">
        <color rgb="FF136288"/>
      </top>
      <bottom/>
      <diagonal/>
    </border>
    <border>
      <left style="thin">
        <color rgb="FF136288"/>
      </left>
      <right/>
      <top/>
      <bottom/>
      <diagonal/>
    </border>
    <border>
      <left/>
      <right style="thin">
        <color rgb="FF136288"/>
      </right>
      <top/>
      <bottom/>
      <diagonal/>
    </border>
    <border>
      <left style="thin">
        <color rgb="FF136288"/>
      </left>
      <right/>
      <top/>
      <bottom style="thin">
        <color rgb="FF136288"/>
      </bottom>
      <diagonal/>
    </border>
    <border>
      <left/>
      <right/>
      <top/>
      <bottom style="thin">
        <color rgb="FF136288"/>
      </bottom>
      <diagonal/>
    </border>
    <border>
      <left/>
      <right style="thin">
        <color rgb="FF136288"/>
      </right>
      <top/>
      <bottom style="thin">
        <color rgb="FF136288"/>
      </bottom>
      <diagonal/>
    </border>
    <border>
      <left style="thin">
        <color rgb="FF00365E"/>
      </left>
      <right/>
      <top style="thin">
        <color rgb="FF00365E"/>
      </top>
      <bottom/>
      <diagonal/>
    </border>
    <border>
      <left/>
      <right/>
      <top style="thin">
        <color rgb="FF00365E"/>
      </top>
      <bottom/>
      <diagonal/>
    </border>
    <border>
      <left/>
      <right style="thin">
        <color rgb="FF00365E"/>
      </right>
      <top style="thin">
        <color rgb="FF00365E"/>
      </top>
      <bottom/>
      <diagonal/>
    </border>
    <border>
      <left style="thin">
        <color rgb="FF00365E"/>
      </left>
      <right/>
      <top/>
      <bottom/>
      <diagonal/>
    </border>
    <border>
      <left/>
      <right style="thin">
        <color rgb="FF00365E"/>
      </right>
      <top/>
      <bottom/>
      <diagonal/>
    </border>
    <border>
      <left style="thin">
        <color rgb="FF00365E"/>
      </left>
      <right/>
      <top/>
      <bottom style="thin">
        <color rgb="FF00365E"/>
      </bottom>
      <diagonal/>
    </border>
    <border>
      <left/>
      <right/>
      <top/>
      <bottom style="thin">
        <color rgb="FF00365E"/>
      </bottom>
      <diagonal/>
    </border>
    <border>
      <left/>
      <right style="thin">
        <color rgb="FF00365E"/>
      </right>
      <top/>
      <bottom style="thin">
        <color rgb="FF00365E"/>
      </bottom>
      <diagonal/>
    </border>
    <border>
      <left/>
      <right/>
      <top style="thin">
        <color rgb="FF136288"/>
      </top>
      <bottom style="medium">
        <color rgb="FF136288"/>
      </bottom>
      <diagonal/>
    </border>
    <border>
      <left style="medium">
        <color rgb="FF136288"/>
      </left>
      <right/>
      <top style="medium">
        <color rgb="FF136288"/>
      </top>
      <bottom/>
      <diagonal/>
    </border>
    <border>
      <left/>
      <right/>
      <top style="medium">
        <color rgb="FF136288"/>
      </top>
      <bottom/>
      <diagonal/>
    </border>
    <border>
      <left/>
      <right style="medium">
        <color rgb="FF136288"/>
      </right>
      <top style="medium">
        <color rgb="FF136288"/>
      </top>
      <bottom/>
      <diagonal/>
    </border>
    <border>
      <left style="medium">
        <color rgb="FF136288"/>
      </left>
      <right/>
      <top/>
      <bottom/>
      <diagonal/>
    </border>
    <border>
      <left/>
      <right style="medium">
        <color rgb="FF136288"/>
      </right>
      <top/>
      <bottom/>
      <diagonal/>
    </border>
    <border>
      <left style="medium">
        <color rgb="FF136288"/>
      </left>
      <right/>
      <top/>
      <bottom style="medium">
        <color rgb="FF136288"/>
      </bottom>
      <diagonal/>
    </border>
    <border>
      <left/>
      <right/>
      <top/>
      <bottom style="medium">
        <color rgb="FF136288"/>
      </bottom>
      <diagonal/>
    </border>
    <border>
      <left/>
      <right style="medium">
        <color rgb="FF136288"/>
      </right>
      <top/>
      <bottom style="medium">
        <color rgb="FF136288"/>
      </bottom>
      <diagonal/>
    </border>
  </borders>
  <cellStyleXfs count="45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11" fillId="23" borderId="2" applyNumberFormat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5" fillId="0" borderId="0">
      <alignment vertical="top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1" applyNumberFormat="0" applyAlignment="0" applyProtection="0"/>
    <xf numFmtId="0" fontId="12" fillId="0" borderId="3" applyNumberFormat="0" applyFill="0" applyAlignment="0" applyProtection="0"/>
    <xf numFmtId="164" fontId="7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7" fillId="3" borderId="0" applyNumberFormat="0" applyBorder="0" applyAlignment="0" applyProtection="0"/>
    <xf numFmtId="0" fontId="23" fillId="2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2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76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25" borderId="7" applyNumberFormat="0" applyFont="0" applyAlignment="0" applyProtection="0"/>
    <xf numFmtId="0" fontId="7" fillId="25" borderId="7" applyNumberFormat="0" applyFont="0" applyAlignment="0" applyProtection="0"/>
    <xf numFmtId="0" fontId="7" fillId="25" borderId="7" applyNumberFormat="0" applyFont="0" applyAlignment="0" applyProtection="0"/>
    <xf numFmtId="0" fontId="7" fillId="25" borderId="7" applyNumberFormat="0" applyFont="0" applyAlignment="0" applyProtection="0"/>
    <xf numFmtId="0" fontId="7" fillId="25" borderId="7" applyNumberFormat="0" applyFont="0" applyAlignment="0" applyProtection="0"/>
    <xf numFmtId="0" fontId="7" fillId="25" borderId="7" applyNumberFormat="0" applyFont="0" applyAlignment="0" applyProtection="0"/>
    <xf numFmtId="0" fontId="7" fillId="25" borderId="7" applyNumberFormat="0" applyFont="0" applyAlignment="0" applyProtection="0"/>
    <xf numFmtId="0" fontId="7" fillId="25" borderId="7" applyNumberFormat="0" applyFont="0" applyAlignment="0" applyProtection="0"/>
    <xf numFmtId="0" fontId="2" fillId="25" borderId="7" applyNumberFormat="0" applyFont="0" applyAlignment="0" applyProtection="0"/>
    <xf numFmtId="0" fontId="7" fillId="25" borderId="7" applyNumberFormat="0" applyFon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2" fillId="0" borderId="0"/>
    <xf numFmtId="9" fontId="52" fillId="0" borderId="0" applyFont="0" applyFill="0" applyBorder="0" applyAlignment="0" applyProtection="0"/>
  </cellStyleXfs>
  <cellXfs count="566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8" fillId="2" borderId="0" xfId="0" applyFont="1" applyFill="1"/>
    <xf numFmtId="0" fontId="4" fillId="2" borderId="0" xfId="0" applyFont="1" applyFill="1"/>
    <xf numFmtId="0" fontId="28" fillId="2" borderId="0" xfId="0" applyFont="1" applyFill="1" applyAlignment="1">
      <alignment horizontal="right"/>
    </xf>
    <xf numFmtId="165" fontId="28" fillId="2" borderId="0" xfId="2" applyNumberFormat="1" applyFont="1" applyFill="1" applyAlignment="1">
      <alignment horizontal="right"/>
    </xf>
    <xf numFmtId="0" fontId="29" fillId="2" borderId="0" xfId="0" applyFont="1" applyFill="1"/>
    <xf numFmtId="0" fontId="5" fillId="2" borderId="0" xfId="0" applyFont="1" applyFill="1" applyAlignment="1">
      <alignment horizontal="right"/>
    </xf>
    <xf numFmtId="0" fontId="30" fillId="2" borderId="0" xfId="0" applyFont="1" applyFill="1" applyAlignment="1">
      <alignment vertical="center"/>
    </xf>
    <xf numFmtId="165" fontId="31" fillId="2" borderId="0" xfId="2" applyNumberFormat="1" applyFont="1" applyFill="1"/>
    <xf numFmtId="3" fontId="29" fillId="2" borderId="0" xfId="0" applyNumberFormat="1" applyFont="1" applyFill="1" applyAlignment="1">
      <alignment horizontal="right" indent="2"/>
    </xf>
    <xf numFmtId="165" fontId="29" fillId="2" borderId="0" xfId="2" applyNumberFormat="1" applyFont="1" applyFill="1" applyBorder="1" applyAlignment="1">
      <alignment horizontal="right" indent="2"/>
    </xf>
    <xf numFmtId="166" fontId="29" fillId="2" borderId="0" xfId="1" applyNumberFormat="1" applyFont="1" applyFill="1"/>
    <xf numFmtId="166" fontId="4" fillId="2" borderId="0" xfId="1" applyNumberFormat="1" applyFont="1" applyFill="1"/>
    <xf numFmtId="166" fontId="4" fillId="2" borderId="0" xfId="0" applyNumberFormat="1" applyFont="1" applyFill="1"/>
    <xf numFmtId="0" fontId="33" fillId="2" borderId="0" xfId="0" applyFont="1" applyFill="1" applyAlignment="1">
      <alignment vertical="center"/>
    </xf>
    <xf numFmtId="3" fontId="34" fillId="2" borderId="0" xfId="0" applyNumberFormat="1" applyFont="1" applyFill="1" applyAlignment="1">
      <alignment horizontal="center"/>
    </xf>
    <xf numFmtId="0" fontId="6" fillId="2" borderId="0" xfId="0" applyFont="1" applyFill="1"/>
    <xf numFmtId="0" fontId="36" fillId="2" borderId="0" xfId="0" applyFont="1" applyFill="1"/>
    <xf numFmtId="0" fontId="34" fillId="2" borderId="0" xfId="0" applyFont="1" applyFill="1"/>
    <xf numFmtId="3" fontId="34" fillId="2" borderId="0" xfId="0" applyNumberFormat="1" applyFont="1" applyFill="1" applyAlignment="1">
      <alignment horizontal="right" indent="2"/>
    </xf>
    <xf numFmtId="0" fontId="37" fillId="2" borderId="0" xfId="0" applyFont="1" applyFill="1"/>
    <xf numFmtId="165" fontId="34" fillId="2" borderId="0" xfId="2" applyNumberFormat="1" applyFont="1" applyFill="1"/>
    <xf numFmtId="0" fontId="34" fillId="2" borderId="0" xfId="0" applyFont="1" applyFill="1" applyAlignment="1">
      <alignment horizontal="right"/>
    </xf>
    <xf numFmtId="166" fontId="34" fillId="2" borderId="0" xfId="1" applyNumberFormat="1" applyFont="1" applyFill="1"/>
    <xf numFmtId="166" fontId="34" fillId="2" borderId="0" xfId="0" applyNumberFormat="1" applyFont="1" applyFill="1"/>
    <xf numFmtId="3" fontId="34" fillId="2" borderId="0" xfId="0" applyNumberFormat="1" applyFont="1" applyFill="1" applyAlignment="1">
      <alignment horizontal="left" indent="1"/>
    </xf>
    <xf numFmtId="0" fontId="2" fillId="26" borderId="0" xfId="5" applyFill="1"/>
    <xf numFmtId="0" fontId="38" fillId="0" borderId="0" xfId="0" applyFont="1"/>
    <xf numFmtId="165" fontId="2" fillId="26" borderId="0" xfId="2" applyNumberFormat="1" applyFont="1" applyFill="1"/>
    <xf numFmtId="0" fontId="38" fillId="2" borderId="0" xfId="0" applyFont="1" applyFill="1"/>
    <xf numFmtId="0" fontId="34" fillId="2" borderId="0" xfId="0" applyFont="1" applyFill="1" applyAlignment="1">
      <alignment horizontal="center"/>
    </xf>
    <xf numFmtId="0" fontId="42" fillId="27" borderId="0" xfId="0" applyFont="1" applyFill="1" applyAlignment="1">
      <alignment horizontal="left" vertical="center"/>
    </xf>
    <xf numFmtId="0" fontId="42" fillId="27" borderId="0" xfId="0" applyFont="1" applyFill="1" applyAlignment="1">
      <alignment horizontal="center" vertical="center"/>
    </xf>
    <xf numFmtId="0" fontId="2" fillId="2" borderId="0" xfId="0" applyFont="1" applyFill="1"/>
    <xf numFmtId="0" fontId="35" fillId="2" borderId="0" xfId="3" applyFont="1" applyFill="1" applyAlignment="1">
      <alignment horizontal="left" vertical="center"/>
    </xf>
    <xf numFmtId="0" fontId="42" fillId="27" borderId="0" xfId="0" applyFont="1" applyFill="1" applyAlignment="1">
      <alignment horizontal="right" vertical="center"/>
    </xf>
    <xf numFmtId="166" fontId="34" fillId="2" borderId="0" xfId="1" applyNumberFormat="1" applyFont="1" applyFill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horizontal="right" vertical="center"/>
    </xf>
    <xf numFmtId="165" fontId="30" fillId="2" borderId="0" xfId="2" applyNumberFormat="1" applyFont="1" applyFill="1" applyBorder="1" applyAlignment="1">
      <alignment vertical="center"/>
    </xf>
    <xf numFmtId="166" fontId="29" fillId="2" borderId="0" xfId="1" applyNumberFormat="1" applyFont="1" applyFill="1" applyAlignment="1">
      <alignment vertical="center"/>
    </xf>
    <xf numFmtId="3" fontId="30" fillId="0" borderId="0" xfId="0" applyNumberFormat="1" applyFont="1"/>
    <xf numFmtId="165" fontId="30" fillId="2" borderId="0" xfId="2" applyNumberFormat="1" applyFont="1" applyFill="1" applyAlignment="1">
      <alignment vertical="center"/>
    </xf>
    <xf numFmtId="3" fontId="33" fillId="2" borderId="0" xfId="0" applyNumberFormat="1" applyFont="1" applyFill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3" fontId="30" fillId="2" borderId="0" xfId="0" applyNumberFormat="1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43" fillId="2" borderId="0" xfId="0" applyFont="1" applyFill="1"/>
    <xf numFmtId="3" fontId="28" fillId="0" borderId="0" xfId="0" applyNumberFormat="1" applyFont="1"/>
    <xf numFmtId="0" fontId="38" fillId="2" borderId="0" xfId="0" applyFont="1" applyFill="1" applyAlignment="1">
      <alignment horizontal="left"/>
    </xf>
    <xf numFmtId="165" fontId="38" fillId="2" borderId="0" xfId="2" applyNumberFormat="1" applyFont="1" applyFill="1"/>
    <xf numFmtId="0" fontId="44" fillId="2" borderId="0" xfId="0" applyFont="1" applyFill="1"/>
    <xf numFmtId="0" fontId="45" fillId="2" borderId="0" xfId="6" applyFont="1" applyFill="1" applyAlignment="1" applyProtection="1"/>
    <xf numFmtId="3" fontId="4" fillId="2" borderId="0" xfId="0" applyNumberFormat="1" applyFont="1" applyFill="1" applyAlignment="1">
      <alignment horizontal="right" indent="1"/>
    </xf>
    <xf numFmtId="0" fontId="29" fillId="2" borderId="0" xfId="0" applyFont="1" applyFill="1" applyAlignment="1">
      <alignment horizontal="center" vertical="center"/>
    </xf>
    <xf numFmtId="165" fontId="4" fillId="2" borderId="0" xfId="2" applyNumberFormat="1" applyFont="1" applyFill="1"/>
    <xf numFmtId="3" fontId="4" fillId="2" borderId="0" xfId="0" applyNumberFormat="1" applyFont="1" applyFill="1"/>
    <xf numFmtId="3" fontId="34" fillId="2" borderId="0" xfId="0" applyNumberFormat="1" applyFont="1" applyFill="1" applyAlignment="1">
      <alignment horizontal="right" indent="1"/>
    </xf>
    <xf numFmtId="0" fontId="46" fillId="2" borderId="0" xfId="0" applyFont="1" applyFill="1"/>
    <xf numFmtId="0" fontId="47" fillId="2" borderId="0" xfId="0" applyFont="1" applyFill="1"/>
    <xf numFmtId="166" fontId="47" fillId="2" borderId="0" xfId="1" applyNumberFormat="1" applyFont="1" applyFill="1"/>
    <xf numFmtId="0" fontId="48" fillId="2" borderId="0" xfId="0" applyFont="1" applyFill="1"/>
    <xf numFmtId="0" fontId="28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 indent="1"/>
    </xf>
    <xf numFmtId="0" fontId="4" fillId="2" borderId="0" xfId="0" applyFont="1" applyFill="1" applyAlignment="1">
      <alignment horizontal="center" vertical="center"/>
    </xf>
    <xf numFmtId="165" fontId="4" fillId="2" borderId="0" xfId="2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166" fontId="4" fillId="2" borderId="0" xfId="1" applyNumberFormat="1" applyFont="1" applyFill="1" applyAlignment="1">
      <alignment vertical="center"/>
    </xf>
    <xf numFmtId="0" fontId="34" fillId="2" borderId="0" xfId="0" applyFont="1" applyFill="1" applyAlignment="1">
      <alignment vertical="center"/>
    </xf>
    <xf numFmtId="3" fontId="35" fillId="2" borderId="0" xfId="0" applyNumberFormat="1" applyFont="1" applyFill="1" applyAlignment="1">
      <alignment vertical="center"/>
    </xf>
    <xf numFmtId="1" fontId="38" fillId="2" borderId="0" xfId="0" applyNumberFormat="1" applyFont="1" applyFill="1"/>
    <xf numFmtId="3" fontId="34" fillId="2" borderId="0" xfId="0" applyNumberFormat="1" applyFont="1" applyFill="1" applyAlignment="1">
      <alignment horizontal="right" vertical="center"/>
    </xf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left" vertical="center" indent="2"/>
    </xf>
    <xf numFmtId="0" fontId="34" fillId="2" borderId="0" xfId="0" applyFont="1" applyFill="1" applyAlignment="1">
      <alignment horizontal="right" vertical="center"/>
    </xf>
    <xf numFmtId="0" fontId="34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41" fillId="27" borderId="0" xfId="0" applyFont="1" applyFill="1" applyAlignment="1">
      <alignment vertical="center"/>
    </xf>
    <xf numFmtId="0" fontId="50" fillId="27" borderId="0" xfId="0" applyFont="1" applyFill="1" applyAlignment="1">
      <alignment vertical="center"/>
    </xf>
    <xf numFmtId="166" fontId="30" fillId="2" borderId="0" xfId="1" applyNumberFormat="1" applyFont="1" applyFill="1" applyBorder="1" applyAlignment="1">
      <alignment horizontal="right" vertical="center"/>
    </xf>
    <xf numFmtId="0" fontId="3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9" fillId="26" borderId="0" xfId="5" applyFont="1" applyFill="1"/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left" indent="1"/>
    </xf>
    <xf numFmtId="0" fontId="34" fillId="2" borderId="0" xfId="0" applyFont="1" applyFill="1" applyAlignment="1">
      <alignment horizontal="left"/>
    </xf>
    <xf numFmtId="0" fontId="53" fillId="2" borderId="0" xfId="0" applyFont="1" applyFill="1" applyAlignment="1">
      <alignment vertical="center"/>
    </xf>
    <xf numFmtId="166" fontId="40" fillId="27" borderId="0" xfId="1" applyNumberFormat="1" applyFont="1" applyFill="1" applyAlignment="1">
      <alignment horizontal="right" vertical="center"/>
    </xf>
    <xf numFmtId="166" fontId="40" fillId="27" borderId="0" xfId="0" applyNumberFormat="1" applyFont="1" applyFill="1" applyAlignment="1">
      <alignment horizontal="right" vertical="center"/>
    </xf>
    <xf numFmtId="166" fontId="34" fillId="2" borderId="0" xfId="1" applyNumberFormat="1" applyFont="1" applyFill="1" applyAlignment="1">
      <alignment vertical="center"/>
    </xf>
    <xf numFmtId="1" fontId="40" fillId="27" borderId="0" xfId="0" applyNumberFormat="1" applyFont="1" applyFill="1" applyAlignment="1">
      <alignment horizontal="right" vertical="center"/>
    </xf>
    <xf numFmtId="0" fontId="30" fillId="2" borderId="0" xfId="0" applyFont="1" applyFill="1" applyAlignment="1">
      <alignment horizontal="right"/>
    </xf>
    <xf numFmtId="0" fontId="32" fillId="2" borderId="0" xfId="0" applyFont="1" applyFill="1" applyAlignment="1">
      <alignment horizontal="left"/>
    </xf>
    <xf numFmtId="166" fontId="32" fillId="2" borderId="0" xfId="1" applyNumberFormat="1" applyFont="1" applyFill="1" applyBorder="1" applyAlignment="1">
      <alignment vertical="center"/>
    </xf>
    <xf numFmtId="165" fontId="32" fillId="2" borderId="0" xfId="2" applyNumberFormat="1" applyFont="1" applyFill="1" applyBorder="1" applyAlignment="1">
      <alignment vertical="center"/>
    </xf>
    <xf numFmtId="0" fontId="30" fillId="2" borderId="0" xfId="0" applyFont="1" applyFill="1"/>
    <xf numFmtId="166" fontId="36" fillId="2" borderId="0" xfId="1" applyNumberFormat="1" applyFont="1" applyFill="1"/>
    <xf numFmtId="165" fontId="36" fillId="2" borderId="0" xfId="2" applyNumberFormat="1" applyFont="1" applyFill="1"/>
    <xf numFmtId="166" fontId="34" fillId="2" borderId="0" xfId="1" applyNumberFormat="1" applyFont="1" applyFill="1" applyAlignment="1">
      <alignment horizontal="right"/>
    </xf>
    <xf numFmtId="166" fontId="38" fillId="2" borderId="0" xfId="0" applyNumberFormat="1" applyFont="1" applyFill="1"/>
    <xf numFmtId="166" fontId="36" fillId="2" borderId="0" xfId="0" applyNumberFormat="1" applyFont="1" applyFill="1"/>
    <xf numFmtId="165" fontId="30" fillId="2" borderId="0" xfId="2" applyNumberFormat="1" applyFont="1" applyFill="1"/>
    <xf numFmtId="0" fontId="65" fillId="2" borderId="0" xfId="0" applyFont="1" applyFill="1"/>
    <xf numFmtId="0" fontId="56" fillId="2" borderId="0" xfId="0" applyFont="1" applyFill="1"/>
    <xf numFmtId="0" fontId="66" fillId="0" borderId="0" xfId="0" applyFont="1"/>
    <xf numFmtId="0" fontId="66" fillId="2" borderId="0" xfId="0" applyFont="1" applyFill="1"/>
    <xf numFmtId="0" fontId="67" fillId="2" borderId="0" xfId="0" applyFont="1" applyFill="1"/>
    <xf numFmtId="0" fontId="68" fillId="2" borderId="0" xfId="0" applyFont="1" applyFill="1" applyAlignment="1">
      <alignment vertical="center"/>
    </xf>
    <xf numFmtId="0" fontId="69" fillId="2" borderId="0" xfId="0" applyFont="1" applyFill="1"/>
    <xf numFmtId="0" fontId="70" fillId="2" borderId="0" xfId="0" applyFont="1" applyFill="1" applyAlignment="1">
      <alignment vertical="center"/>
    </xf>
    <xf numFmtId="0" fontId="65" fillId="2" borderId="0" xfId="0" applyFont="1" applyFill="1" applyAlignment="1">
      <alignment vertical="center"/>
    </xf>
    <xf numFmtId="0" fontId="56" fillId="0" borderId="0" xfId="0" applyFont="1"/>
    <xf numFmtId="0" fontId="33" fillId="2" borderId="0" xfId="0" applyFont="1" applyFill="1"/>
    <xf numFmtId="165" fontId="33" fillId="2" borderId="0" xfId="2" applyNumberFormat="1" applyFont="1" applyFill="1"/>
    <xf numFmtId="0" fontId="73" fillId="2" borderId="13" xfId="0" applyFont="1" applyFill="1" applyBorder="1" applyAlignment="1">
      <alignment horizontal="left" vertical="center" indent="1"/>
    </xf>
    <xf numFmtId="166" fontId="72" fillId="2" borderId="0" xfId="1" applyNumberFormat="1" applyFont="1" applyFill="1" applyBorder="1" applyAlignment="1">
      <alignment horizontal="right" vertical="center"/>
    </xf>
    <xf numFmtId="166" fontId="73" fillId="2" borderId="0" xfId="1" applyNumberFormat="1" applyFont="1" applyFill="1" applyBorder="1" applyAlignment="1">
      <alignment horizontal="right" vertical="center"/>
    </xf>
    <xf numFmtId="0" fontId="73" fillId="2" borderId="15" xfId="0" applyFont="1" applyFill="1" applyBorder="1" applyAlignment="1">
      <alignment horizontal="left" vertical="center" indent="1"/>
    </xf>
    <xf numFmtId="165" fontId="63" fillId="26" borderId="0" xfId="2" applyNumberFormat="1" applyFont="1" applyFill="1" applyBorder="1" applyAlignment="1">
      <alignment horizontal="center"/>
    </xf>
    <xf numFmtId="0" fontId="61" fillId="27" borderId="0" xfId="0" applyFont="1" applyFill="1" applyAlignment="1">
      <alignment vertical="center"/>
    </xf>
    <xf numFmtId="178" fontId="73" fillId="2" borderId="0" xfId="1" applyNumberFormat="1" applyFont="1" applyFill="1" applyBorder="1" applyAlignment="1">
      <alignment horizontal="right" vertical="center" wrapText="1"/>
    </xf>
    <xf numFmtId="3" fontId="73" fillId="2" borderId="0" xfId="1" applyNumberFormat="1" applyFont="1" applyFill="1" applyBorder="1" applyAlignment="1">
      <alignment horizontal="right" vertical="center"/>
    </xf>
    <xf numFmtId="166" fontId="62" fillId="2" borderId="0" xfId="1" applyNumberFormat="1" applyFont="1" applyFill="1" applyBorder="1" applyAlignment="1">
      <alignment horizontal="right" vertical="center"/>
    </xf>
    <xf numFmtId="166" fontId="61" fillId="2" borderId="0" xfId="1" applyNumberFormat="1" applyFont="1" applyFill="1" applyBorder="1" applyAlignment="1">
      <alignment horizontal="right" vertical="center"/>
    </xf>
    <xf numFmtId="169" fontId="61" fillId="2" borderId="0" xfId="1" applyNumberFormat="1" applyFont="1" applyFill="1" applyBorder="1" applyAlignment="1">
      <alignment horizontal="right" vertical="center"/>
    </xf>
    <xf numFmtId="3" fontId="30" fillId="2" borderId="0" xfId="0" applyNumberFormat="1" applyFont="1" applyFill="1" applyAlignment="1">
      <alignment horizontal="right" indent="2"/>
    </xf>
    <xf numFmtId="3" fontId="30" fillId="2" borderId="0" xfId="0" applyNumberFormat="1" applyFont="1" applyFill="1" applyAlignment="1">
      <alignment horizontal="left" indent="2"/>
    </xf>
    <xf numFmtId="1" fontId="30" fillId="2" borderId="0" xfId="0" applyNumberFormat="1" applyFont="1" applyFill="1" applyAlignment="1">
      <alignment horizontal="right"/>
    </xf>
    <xf numFmtId="1" fontId="30" fillId="2" borderId="0" xfId="0" applyNumberFormat="1" applyFont="1" applyFill="1"/>
    <xf numFmtId="0" fontId="35" fillId="2" borderId="0" xfId="0" applyFont="1" applyFill="1"/>
    <xf numFmtId="166" fontId="34" fillId="2" borderId="0" xfId="0" applyNumberFormat="1" applyFont="1" applyFill="1" applyAlignment="1">
      <alignment vertical="center"/>
    </xf>
    <xf numFmtId="166" fontId="30" fillId="2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5" fontId="34" fillId="2" borderId="0" xfId="2" applyNumberFormat="1" applyFont="1" applyFill="1" applyAlignment="1">
      <alignment horizontal="right" vertical="center"/>
    </xf>
    <xf numFmtId="0" fontId="73" fillId="2" borderId="16" xfId="0" applyFont="1" applyFill="1" applyBorder="1" applyAlignment="1">
      <alignment horizontal="left" vertical="center"/>
    </xf>
    <xf numFmtId="167" fontId="34" fillId="2" borderId="0" xfId="0" applyNumberFormat="1" applyFont="1" applyFill="1" applyAlignment="1">
      <alignment horizontal="center"/>
    </xf>
    <xf numFmtId="1" fontId="34" fillId="2" borderId="0" xfId="0" applyNumberFormat="1" applyFont="1" applyFill="1"/>
    <xf numFmtId="178" fontId="63" fillId="2" borderId="0" xfId="1" applyNumberFormat="1" applyFont="1" applyFill="1" applyBorder="1" applyAlignment="1">
      <alignment horizontal="right"/>
    </xf>
    <xf numFmtId="179" fontId="73" fillId="2" borderId="0" xfId="1" applyNumberFormat="1" applyFont="1" applyFill="1" applyBorder="1" applyAlignment="1">
      <alignment horizontal="right" vertical="center" wrapText="1"/>
    </xf>
    <xf numFmtId="166" fontId="28" fillId="2" borderId="0" xfId="1" applyNumberFormat="1" applyFont="1" applyFill="1"/>
    <xf numFmtId="165" fontId="29" fillId="2" borderId="0" xfId="2" applyNumberFormat="1" applyFont="1" applyFill="1"/>
    <xf numFmtId="181" fontId="34" fillId="2" borderId="0" xfId="2" applyNumberFormat="1" applyFont="1" applyFill="1" applyAlignment="1">
      <alignment horizontal="right" vertical="center"/>
    </xf>
    <xf numFmtId="165" fontId="4" fillId="2" borderId="0" xfId="2" applyNumberFormat="1" applyFont="1" applyFill="1" applyAlignment="1">
      <alignment horizontal="right" indent="1"/>
    </xf>
    <xf numFmtId="3" fontId="33" fillId="2" borderId="0" xfId="0" applyNumberFormat="1" applyFont="1" applyFill="1" applyAlignment="1">
      <alignment horizontal="right" indent="2"/>
    </xf>
    <xf numFmtId="0" fontId="33" fillId="2" borderId="0" xfId="0" applyFont="1" applyFill="1" applyAlignment="1">
      <alignment horizontal="right"/>
    </xf>
    <xf numFmtId="0" fontId="48" fillId="2" borderId="0" xfId="0" applyFont="1" applyFill="1" applyAlignment="1">
      <alignment horizontal="right" vertical="center"/>
    </xf>
    <xf numFmtId="3" fontId="48" fillId="2" borderId="0" xfId="0" applyNumberFormat="1" applyFont="1" applyFill="1" applyAlignment="1">
      <alignment horizontal="right" vertical="center"/>
    </xf>
    <xf numFmtId="3" fontId="48" fillId="2" borderId="0" xfId="0" applyNumberFormat="1" applyFont="1" applyFill="1" applyAlignment="1">
      <alignment vertical="center"/>
    </xf>
    <xf numFmtId="166" fontId="48" fillId="2" borderId="0" xfId="1" applyNumberFormat="1" applyFont="1" applyFill="1"/>
    <xf numFmtId="165" fontId="48" fillId="2" borderId="0" xfId="2" applyNumberFormat="1" applyFont="1" applyFill="1"/>
    <xf numFmtId="0" fontId="79" fillId="2" borderId="0" xfId="0" applyFont="1" applyFill="1"/>
    <xf numFmtId="0" fontId="48" fillId="2" borderId="0" xfId="0" applyFont="1" applyFill="1" applyAlignment="1">
      <alignment horizontal="center"/>
    </xf>
    <xf numFmtId="165" fontId="48" fillId="2" borderId="0" xfId="2" applyNumberFormat="1" applyFont="1" applyFill="1" applyAlignment="1">
      <alignment horizontal="center"/>
    </xf>
    <xf numFmtId="0" fontId="48" fillId="2" borderId="0" xfId="0" applyFont="1" applyFill="1" applyAlignment="1">
      <alignment vertical="center"/>
    </xf>
    <xf numFmtId="166" fontId="33" fillId="2" borderId="0" xfId="1" applyNumberFormat="1" applyFont="1" applyFill="1" applyAlignment="1">
      <alignment horizontal="right" vertical="center"/>
    </xf>
    <xf numFmtId="165" fontId="48" fillId="2" borderId="0" xfId="2" applyNumberFormat="1" applyFont="1" applyFill="1" applyAlignment="1">
      <alignment horizontal="right" vertical="center"/>
    </xf>
    <xf numFmtId="3" fontId="33" fillId="2" borderId="0" xfId="0" applyNumberFormat="1" applyFont="1" applyFill="1" applyAlignment="1">
      <alignment horizontal="right" vertical="center" indent="1"/>
    </xf>
    <xf numFmtId="165" fontId="48" fillId="2" borderId="0" xfId="2" applyNumberFormat="1" applyFont="1" applyFill="1" applyAlignment="1">
      <alignment horizontal="center" vertical="center"/>
    </xf>
    <xf numFmtId="165" fontId="48" fillId="2" borderId="0" xfId="2" applyNumberFormat="1" applyFont="1" applyFill="1" applyAlignment="1">
      <alignment vertical="center"/>
    </xf>
    <xf numFmtId="0" fontId="28" fillId="0" borderId="0" xfId="0" applyFont="1"/>
    <xf numFmtId="166" fontId="28" fillId="0" borderId="0" xfId="1" applyNumberFormat="1" applyFont="1" applyFill="1"/>
    <xf numFmtId="0" fontId="48" fillId="2" borderId="0" xfId="0" applyFont="1" applyFill="1" applyAlignment="1">
      <alignment horizontal="right"/>
    </xf>
    <xf numFmtId="0" fontId="80" fillId="2" borderId="0" xfId="0" applyFont="1" applyFill="1"/>
    <xf numFmtId="166" fontId="80" fillId="2" borderId="0" xfId="0" applyNumberFormat="1" applyFont="1" applyFill="1"/>
    <xf numFmtId="165" fontId="80" fillId="2" borderId="0" xfId="2" applyNumberFormat="1" applyFont="1" applyFill="1"/>
    <xf numFmtId="165" fontId="33" fillId="2" borderId="0" xfId="2" applyNumberFormat="1" applyFont="1" applyFill="1" applyBorder="1" applyAlignment="1">
      <alignment vertical="center"/>
    </xf>
    <xf numFmtId="166" fontId="33" fillId="2" borderId="0" xfId="1" applyNumberFormat="1" applyFont="1" applyFill="1" applyBorder="1" applyAlignment="1">
      <alignment vertical="center"/>
    </xf>
    <xf numFmtId="165" fontId="33" fillId="2" borderId="0" xfId="0" applyNumberFormat="1" applyFont="1" applyFill="1" applyAlignment="1">
      <alignment vertical="center"/>
    </xf>
    <xf numFmtId="166" fontId="33" fillId="2" borderId="0" xfId="0" applyNumberFormat="1" applyFont="1" applyFill="1" applyAlignment="1">
      <alignment vertical="center"/>
    </xf>
    <xf numFmtId="3" fontId="33" fillId="2" borderId="0" xfId="0" applyNumberFormat="1" applyFont="1" applyFill="1"/>
    <xf numFmtId="0" fontId="33" fillId="2" borderId="0" xfId="0" applyFont="1" applyFill="1" applyAlignment="1">
      <alignment horizontal="center" vertical="center"/>
    </xf>
    <xf numFmtId="166" fontId="33" fillId="2" borderId="0" xfId="1" applyNumberFormat="1" applyFont="1" applyFill="1" applyAlignment="1">
      <alignment vertical="center"/>
    </xf>
    <xf numFmtId="165" fontId="33" fillId="2" borderId="0" xfId="2" applyNumberFormat="1" applyFont="1" applyFill="1" applyAlignment="1">
      <alignment horizontal="center" vertical="center"/>
    </xf>
    <xf numFmtId="165" fontId="33" fillId="2" borderId="0" xfId="2" applyNumberFormat="1" applyFont="1" applyFill="1" applyAlignment="1">
      <alignment vertical="center"/>
    </xf>
    <xf numFmtId="3" fontId="48" fillId="2" borderId="0" xfId="0" applyNumberFormat="1" applyFont="1" applyFill="1" applyAlignment="1">
      <alignment horizontal="left" indent="1"/>
    </xf>
    <xf numFmtId="3" fontId="80" fillId="2" borderId="0" xfId="0" applyNumberFormat="1" applyFont="1" applyFill="1" applyAlignment="1">
      <alignment horizontal="right" vertical="center"/>
    </xf>
    <xf numFmtId="0" fontId="77" fillId="28" borderId="0" xfId="0" applyFont="1" applyFill="1"/>
    <xf numFmtId="0" fontId="78" fillId="2" borderId="0" xfId="0" applyFont="1" applyFill="1" applyAlignment="1">
      <alignment horizontal="left" indent="1"/>
    </xf>
    <xf numFmtId="3" fontId="78" fillId="2" borderId="0" xfId="0" applyNumberFormat="1" applyFont="1" applyFill="1"/>
    <xf numFmtId="0" fontId="81" fillId="2" borderId="0" xfId="0" applyFont="1" applyFill="1" applyAlignment="1">
      <alignment horizontal="left" vertical="center"/>
    </xf>
    <xf numFmtId="0" fontId="82" fillId="2" borderId="0" xfId="0" applyFont="1" applyFill="1" applyAlignment="1">
      <alignment vertical="center"/>
    </xf>
    <xf numFmtId="0" fontId="83" fillId="2" borderId="0" xfId="366" applyFont="1" applyFill="1"/>
    <xf numFmtId="3" fontId="84" fillId="2" borderId="0" xfId="0" applyNumberFormat="1" applyFont="1" applyFill="1" applyAlignment="1">
      <alignment horizontal="right" indent="2"/>
    </xf>
    <xf numFmtId="0" fontId="84" fillId="2" borderId="0" xfId="0" applyFont="1" applyFill="1"/>
    <xf numFmtId="165" fontId="84" fillId="2" borderId="0" xfId="2" applyNumberFormat="1" applyFont="1" applyFill="1"/>
    <xf numFmtId="0" fontId="85" fillId="2" borderId="0" xfId="0" applyFont="1" applyFill="1" applyAlignment="1">
      <alignment vertical="center"/>
    </xf>
    <xf numFmtId="0" fontId="86" fillId="26" borderId="0" xfId="5" applyFont="1" applyFill="1"/>
    <xf numFmtId="0" fontId="87" fillId="2" borderId="0" xfId="366" applyFont="1" applyFill="1"/>
    <xf numFmtId="0" fontId="86" fillId="2" borderId="0" xfId="0" applyFont="1" applyFill="1" applyAlignment="1">
      <alignment horizontal="right"/>
    </xf>
    <xf numFmtId="0" fontId="88" fillId="2" borderId="0" xfId="0" applyFont="1" applyFill="1" applyAlignment="1">
      <alignment horizontal="right"/>
    </xf>
    <xf numFmtId="0" fontId="86" fillId="2" borderId="0" xfId="0" applyFont="1" applyFill="1"/>
    <xf numFmtId="0" fontId="89" fillId="2" borderId="0" xfId="0" applyFont="1" applyFill="1" applyAlignment="1">
      <alignment horizontal="center"/>
    </xf>
    <xf numFmtId="0" fontId="89" fillId="2" borderId="0" xfId="0" applyFont="1" applyFill="1"/>
    <xf numFmtId="166" fontId="89" fillId="2" borderId="0" xfId="1" applyNumberFormat="1" applyFont="1" applyFill="1"/>
    <xf numFmtId="3" fontId="90" fillId="2" borderId="0" xfId="0" applyNumberFormat="1" applyFont="1" applyFill="1"/>
    <xf numFmtId="166" fontId="89" fillId="2" borderId="0" xfId="1" applyNumberFormat="1" applyFont="1" applyFill="1" applyAlignment="1">
      <alignment horizontal="right"/>
    </xf>
    <xf numFmtId="3" fontId="86" fillId="2" borderId="0" xfId="0" applyNumberFormat="1" applyFont="1" applyFill="1" applyAlignment="1">
      <alignment horizontal="right" vertical="center"/>
    </xf>
    <xf numFmtId="3" fontId="89" fillId="2" borderId="0" xfId="0" applyNumberFormat="1" applyFont="1" applyFill="1" applyAlignment="1">
      <alignment horizontal="left" indent="1"/>
    </xf>
    <xf numFmtId="3" fontId="89" fillId="2" borderId="0" xfId="0" applyNumberFormat="1" applyFont="1" applyFill="1"/>
    <xf numFmtId="0" fontId="85" fillId="2" borderId="0" xfId="0" applyFont="1" applyFill="1" applyAlignment="1">
      <alignment horizontal="center" vertical="center"/>
    </xf>
    <xf numFmtId="0" fontId="87" fillId="2" borderId="0" xfId="366" applyFont="1" applyFill="1" applyAlignment="1">
      <alignment horizontal="center"/>
    </xf>
    <xf numFmtId="0" fontId="84" fillId="2" borderId="0" xfId="0" applyFont="1" applyFill="1" applyAlignment="1">
      <alignment vertical="center"/>
    </xf>
    <xf numFmtId="0" fontId="84" fillId="2" borderId="0" xfId="0" applyFont="1" applyFill="1" applyAlignment="1">
      <alignment horizontal="right" vertical="center"/>
    </xf>
    <xf numFmtId="0" fontId="87" fillId="2" borderId="0" xfId="0" applyFont="1" applyFill="1"/>
    <xf numFmtId="0" fontId="86" fillId="2" borderId="0" xfId="0" applyFont="1" applyFill="1" applyAlignment="1">
      <alignment horizontal="center"/>
    </xf>
    <xf numFmtId="0" fontId="89" fillId="2" borderId="0" xfId="0" applyFont="1" applyFill="1" applyAlignment="1">
      <alignment vertical="center"/>
    </xf>
    <xf numFmtId="0" fontId="91" fillId="2" borderId="0" xfId="6" applyFont="1" applyFill="1" applyAlignment="1" applyProtection="1">
      <alignment vertical="center"/>
    </xf>
    <xf numFmtId="0" fontId="89" fillId="2" borderId="0" xfId="0" applyFont="1" applyFill="1" applyAlignment="1">
      <alignment horizontal="center" vertical="center"/>
    </xf>
    <xf numFmtId="0" fontId="89" fillId="2" borderId="0" xfId="0" applyFont="1" applyFill="1" applyAlignment="1">
      <alignment horizontal="right" vertical="center"/>
    </xf>
    <xf numFmtId="0" fontId="89" fillId="2" borderId="0" xfId="0" applyFont="1" applyFill="1" applyAlignment="1">
      <alignment horizontal="left"/>
    </xf>
    <xf numFmtId="0" fontId="89" fillId="2" borderId="0" xfId="0" applyFont="1" applyFill="1" applyAlignment="1">
      <alignment horizontal="left" vertical="center"/>
    </xf>
    <xf numFmtId="3" fontId="57" fillId="29" borderId="21" xfId="0" applyNumberFormat="1" applyFont="1" applyFill="1" applyBorder="1" applyAlignment="1">
      <alignment horizontal="left" vertical="center" indent="1"/>
    </xf>
    <xf numFmtId="0" fontId="92" fillId="2" borderId="19" xfId="0" applyFont="1" applyFill="1" applyBorder="1" applyAlignment="1">
      <alignment horizontal="center" vertical="center"/>
    </xf>
    <xf numFmtId="0" fontId="92" fillId="2" borderId="20" xfId="0" applyFont="1" applyFill="1" applyBorder="1" applyAlignment="1">
      <alignment horizontal="center" vertical="center" wrapText="1"/>
    </xf>
    <xf numFmtId="166" fontId="76" fillId="29" borderId="0" xfId="1" applyNumberFormat="1" applyFont="1" applyFill="1" applyBorder="1" applyAlignment="1">
      <alignment horizontal="right" vertical="center"/>
    </xf>
    <xf numFmtId="0" fontId="93" fillId="2" borderId="18" xfId="0" applyFont="1" applyFill="1" applyBorder="1" applyAlignment="1">
      <alignment horizontal="center" vertical="center"/>
    </xf>
    <xf numFmtId="0" fontId="93" fillId="2" borderId="19" xfId="0" applyFont="1" applyFill="1" applyBorder="1" applyAlignment="1">
      <alignment horizontal="right" vertical="center"/>
    </xf>
    <xf numFmtId="0" fontId="93" fillId="2" borderId="20" xfId="0" applyFont="1" applyFill="1" applyBorder="1" applyAlignment="1">
      <alignment horizontal="right" vertical="center" wrapText="1"/>
    </xf>
    <xf numFmtId="0" fontId="76" fillId="29" borderId="21" xfId="0" applyFont="1" applyFill="1" applyBorder="1" applyAlignment="1">
      <alignment horizontal="left" vertical="center" indent="1"/>
    </xf>
    <xf numFmtId="165" fontId="76" fillId="29" borderId="22" xfId="2" applyNumberFormat="1" applyFont="1" applyFill="1" applyBorder="1" applyAlignment="1">
      <alignment horizontal="right" vertical="center"/>
    </xf>
    <xf numFmtId="0" fontId="62" fillId="2" borderId="21" xfId="0" applyFont="1" applyFill="1" applyBorder="1" applyAlignment="1">
      <alignment horizontal="left" vertical="center" indent="1"/>
    </xf>
    <xf numFmtId="165" fontId="62" fillId="2" borderId="22" xfId="2" applyNumberFormat="1" applyFont="1" applyFill="1" applyBorder="1" applyAlignment="1">
      <alignment horizontal="right" vertical="center"/>
    </xf>
    <xf numFmtId="0" fontId="61" fillId="2" borderId="21" xfId="0" applyFont="1" applyFill="1" applyBorder="1" applyAlignment="1">
      <alignment horizontal="left" vertical="center" indent="2"/>
    </xf>
    <xf numFmtId="165" fontId="61" fillId="2" borderId="22" xfId="2" applyNumberFormat="1" applyFont="1" applyFill="1" applyBorder="1" applyAlignment="1">
      <alignment horizontal="right" vertical="center"/>
    </xf>
    <xf numFmtId="0" fontId="61" fillId="2" borderId="23" xfId="0" applyFont="1" applyFill="1" applyBorder="1" applyAlignment="1">
      <alignment horizontal="left" vertical="center" indent="2"/>
    </xf>
    <xf numFmtId="166" fontId="61" fillId="2" borderId="24" xfId="1" applyNumberFormat="1" applyFont="1" applyFill="1" applyBorder="1" applyAlignment="1">
      <alignment horizontal="right" vertical="center"/>
    </xf>
    <xf numFmtId="165" fontId="61" fillId="2" borderId="25" xfId="2" applyNumberFormat="1" applyFont="1" applyFill="1" applyBorder="1" applyAlignment="1">
      <alignment horizontal="right" vertical="center"/>
    </xf>
    <xf numFmtId="0" fontId="92" fillId="2" borderId="18" xfId="0" applyFont="1" applyFill="1" applyBorder="1" applyAlignment="1">
      <alignment horizontal="center" vertical="center"/>
    </xf>
    <xf numFmtId="0" fontId="92" fillId="2" borderId="19" xfId="0" applyFont="1" applyFill="1" applyBorder="1" applyAlignment="1">
      <alignment horizontal="right" vertical="center"/>
    </xf>
    <xf numFmtId="0" fontId="57" fillId="29" borderId="21" xfId="0" applyFont="1" applyFill="1" applyBorder="1" applyAlignment="1">
      <alignment horizontal="left" vertical="center" indent="1"/>
    </xf>
    <xf numFmtId="3" fontId="57" fillId="29" borderId="0" xfId="0" applyNumberFormat="1" applyFont="1" applyFill="1" applyAlignment="1">
      <alignment vertical="center"/>
    </xf>
    <xf numFmtId="165" fontId="57" fillId="29" borderId="22" xfId="2" applyNumberFormat="1" applyFont="1" applyFill="1" applyBorder="1" applyAlignment="1">
      <alignment vertical="center"/>
    </xf>
    <xf numFmtId="0" fontId="64" fillId="2" borderId="21" xfId="0" applyFont="1" applyFill="1" applyBorder="1" applyAlignment="1">
      <alignment horizontal="left" vertical="center" indent="1"/>
    </xf>
    <xf numFmtId="3" fontId="64" fillId="2" borderId="0" xfId="0" applyNumberFormat="1" applyFont="1" applyFill="1" applyAlignment="1">
      <alignment vertical="center"/>
    </xf>
    <xf numFmtId="165" fontId="64" fillId="2" borderId="22" xfId="2" applyNumberFormat="1" applyFont="1" applyFill="1" applyBorder="1" applyAlignment="1">
      <alignment vertical="center"/>
    </xf>
    <xf numFmtId="0" fontId="63" fillId="2" borderId="21" xfId="0" applyFont="1" applyFill="1" applyBorder="1" applyAlignment="1">
      <alignment horizontal="left" vertical="center" indent="2"/>
    </xf>
    <xf numFmtId="3" fontId="63" fillId="2" borderId="0" xfId="0" applyNumberFormat="1" applyFont="1" applyFill="1" applyAlignment="1">
      <alignment vertical="center"/>
    </xf>
    <xf numFmtId="165" fontId="63" fillId="2" borderId="22" xfId="2" applyNumberFormat="1" applyFont="1" applyFill="1" applyBorder="1" applyAlignment="1">
      <alignment vertical="center"/>
    </xf>
    <xf numFmtId="3" fontId="63" fillId="2" borderId="0" xfId="0" applyNumberFormat="1" applyFont="1" applyFill="1" applyAlignment="1">
      <alignment horizontal="right" vertical="center"/>
    </xf>
    <xf numFmtId="165" fontId="63" fillId="2" borderId="22" xfId="2" applyNumberFormat="1" applyFont="1" applyFill="1" applyBorder="1" applyAlignment="1">
      <alignment horizontal="right" vertical="center"/>
    </xf>
    <xf numFmtId="177" fontId="63" fillId="2" borderId="0" xfId="0" applyNumberFormat="1" applyFont="1" applyFill="1" applyAlignment="1">
      <alignment vertical="center"/>
    </xf>
    <xf numFmtId="2" fontId="63" fillId="2" borderId="0" xfId="0" applyNumberFormat="1" applyFont="1" applyFill="1" applyAlignment="1">
      <alignment vertical="center"/>
    </xf>
    <xf numFmtId="0" fontId="63" fillId="2" borderId="23" xfId="0" applyFont="1" applyFill="1" applyBorder="1" applyAlignment="1">
      <alignment horizontal="left" vertical="center" indent="2"/>
    </xf>
    <xf numFmtId="1" fontId="63" fillId="2" borderId="24" xfId="0" applyNumberFormat="1" applyFont="1" applyFill="1" applyBorder="1" applyAlignment="1">
      <alignment horizontal="right" vertical="center"/>
    </xf>
    <xf numFmtId="3" fontId="63" fillId="2" borderId="24" xfId="0" applyNumberFormat="1" applyFont="1" applyFill="1" applyBorder="1" applyAlignment="1">
      <alignment vertical="center"/>
    </xf>
    <xf numFmtId="165" fontId="63" fillId="2" borderId="25" xfId="2" applyNumberFormat="1" applyFont="1" applyFill="1" applyBorder="1" applyAlignment="1">
      <alignment vertical="center"/>
    </xf>
    <xf numFmtId="3" fontId="58" fillId="2" borderId="21" xfId="0" applyNumberFormat="1" applyFont="1" applyFill="1" applyBorder="1" applyAlignment="1">
      <alignment horizontal="left" vertical="center" indent="1"/>
    </xf>
    <xf numFmtId="3" fontId="58" fillId="2" borderId="23" xfId="0" applyNumberFormat="1" applyFont="1" applyFill="1" applyBorder="1" applyAlignment="1">
      <alignment horizontal="left" vertical="center" indent="1"/>
    </xf>
    <xf numFmtId="0" fontId="72" fillId="2" borderId="21" xfId="0" applyFont="1" applyFill="1" applyBorder="1" applyAlignment="1">
      <alignment horizontal="left" vertical="center" indent="1"/>
    </xf>
    <xf numFmtId="0" fontId="73" fillId="2" borderId="21" xfId="0" applyFont="1" applyFill="1" applyBorder="1" applyAlignment="1">
      <alignment horizontal="left" vertical="center" indent="1"/>
    </xf>
    <xf numFmtId="0" fontId="73" fillId="2" borderId="0" xfId="0" applyFont="1" applyFill="1" applyAlignment="1">
      <alignment horizontal="left" vertical="center"/>
    </xf>
    <xf numFmtId="3" fontId="73" fillId="2" borderId="0" xfId="0" applyNumberFormat="1" applyFont="1" applyFill="1" applyAlignment="1">
      <alignment horizontal="right" vertical="center"/>
    </xf>
    <xf numFmtId="3" fontId="73" fillId="2" borderId="22" xfId="0" applyNumberFormat="1" applyFont="1" applyFill="1" applyBorder="1" applyAlignment="1">
      <alignment horizontal="right" vertical="center"/>
    </xf>
    <xf numFmtId="0" fontId="73" fillId="0" borderId="21" xfId="0" applyFont="1" applyBorder="1" applyAlignment="1">
      <alignment horizontal="left" vertical="center" indent="1"/>
    </xf>
    <xf numFmtId="0" fontId="73" fillId="0" borderId="0" xfId="0" applyFont="1" applyAlignment="1">
      <alignment horizontal="left" vertical="center"/>
    </xf>
    <xf numFmtId="3" fontId="73" fillId="0" borderId="0" xfId="0" applyNumberFormat="1" applyFont="1" applyAlignment="1">
      <alignment horizontal="right" vertical="center"/>
    </xf>
    <xf numFmtId="3" fontId="73" fillId="0" borderId="22" xfId="0" applyNumberFormat="1" applyFont="1" applyBorder="1" applyAlignment="1">
      <alignment horizontal="right" vertical="center"/>
    </xf>
    <xf numFmtId="0" fontId="73" fillId="2" borderId="23" xfId="0" applyFont="1" applyFill="1" applyBorder="1" applyAlignment="1">
      <alignment horizontal="left" vertical="center" indent="1"/>
    </xf>
    <xf numFmtId="0" fontId="73" fillId="2" borderId="24" xfId="0" applyFont="1" applyFill="1" applyBorder="1" applyAlignment="1">
      <alignment horizontal="left" vertical="center"/>
    </xf>
    <xf numFmtId="3" fontId="73" fillId="2" borderId="24" xfId="0" applyNumberFormat="1" applyFont="1" applyFill="1" applyBorder="1" applyAlignment="1">
      <alignment horizontal="right" vertical="center"/>
    </xf>
    <xf numFmtId="3" fontId="73" fillId="2" borderId="25" xfId="0" applyNumberFormat="1" applyFont="1" applyFill="1" applyBorder="1" applyAlignment="1">
      <alignment horizontal="right" vertical="center"/>
    </xf>
    <xf numFmtId="0" fontId="71" fillId="29" borderId="21" xfId="0" applyFont="1" applyFill="1" applyBorder="1" applyAlignment="1">
      <alignment horizontal="left" vertical="center" indent="1"/>
    </xf>
    <xf numFmtId="0" fontId="58" fillId="29" borderId="0" xfId="0" applyFont="1" applyFill="1" applyAlignment="1">
      <alignment vertical="center"/>
    </xf>
    <xf numFmtId="3" fontId="71" fillId="29" borderId="0" xfId="0" applyNumberFormat="1" applyFont="1" applyFill="1" applyAlignment="1">
      <alignment horizontal="right" vertical="center"/>
    </xf>
    <xf numFmtId="3" fontId="71" fillId="29" borderId="22" xfId="0" applyNumberFormat="1" applyFont="1" applyFill="1" applyBorder="1" applyAlignment="1">
      <alignment horizontal="right" vertical="center"/>
    </xf>
    <xf numFmtId="0" fontId="92" fillId="27" borderId="19" xfId="0" applyFont="1" applyFill="1" applyBorder="1" applyAlignment="1">
      <alignment horizontal="right" vertical="center"/>
    </xf>
    <xf numFmtId="0" fontId="92" fillId="27" borderId="20" xfId="0" applyFont="1" applyFill="1" applyBorder="1" applyAlignment="1">
      <alignment horizontal="right" vertical="center"/>
    </xf>
    <xf numFmtId="0" fontId="71" fillId="29" borderId="13" xfId="0" applyFont="1" applyFill="1" applyBorder="1" applyAlignment="1">
      <alignment horizontal="left" vertical="center" indent="1"/>
    </xf>
    <xf numFmtId="3" fontId="71" fillId="29" borderId="14" xfId="0" applyNumberFormat="1" applyFont="1" applyFill="1" applyBorder="1" applyAlignment="1">
      <alignment horizontal="right" vertical="center"/>
    </xf>
    <xf numFmtId="0" fontId="73" fillId="27" borderId="21" xfId="0" applyFont="1" applyFill="1" applyBorder="1" applyAlignment="1">
      <alignment horizontal="left" vertical="center" indent="1"/>
    </xf>
    <xf numFmtId="0" fontId="73" fillId="27" borderId="0" xfId="0" applyFont="1" applyFill="1" applyAlignment="1">
      <alignment horizontal="left" vertical="center"/>
    </xf>
    <xf numFmtId="1" fontId="73" fillId="27" borderId="0" xfId="0" applyNumberFormat="1" applyFont="1" applyFill="1" applyAlignment="1">
      <alignment horizontal="right" vertical="center"/>
    </xf>
    <xf numFmtId="3" fontId="73" fillId="27" borderId="0" xfId="0" applyNumberFormat="1" applyFont="1" applyFill="1" applyAlignment="1">
      <alignment horizontal="right" vertical="center"/>
    </xf>
    <xf numFmtId="3" fontId="73" fillId="27" borderId="22" xfId="0" applyNumberFormat="1" applyFont="1" applyFill="1" applyBorder="1" applyAlignment="1">
      <alignment horizontal="right" vertical="center"/>
    </xf>
    <xf numFmtId="1" fontId="73" fillId="2" borderId="0" xfId="0" applyNumberFormat="1" applyFont="1" applyFill="1" applyAlignment="1">
      <alignment horizontal="right" vertical="center"/>
    </xf>
    <xf numFmtId="0" fontId="58" fillId="27" borderId="21" xfId="0" applyFont="1" applyFill="1" applyBorder="1" applyAlignment="1">
      <alignment horizontal="left" vertical="center" indent="1"/>
    </xf>
    <xf numFmtId="0" fontId="73" fillId="27" borderId="23" xfId="0" applyFont="1" applyFill="1" applyBorder="1" applyAlignment="1">
      <alignment horizontal="left" vertical="center" indent="1"/>
    </xf>
    <xf numFmtId="0" fontId="73" fillId="27" borderId="24" xfId="0" applyFont="1" applyFill="1" applyBorder="1" applyAlignment="1">
      <alignment horizontal="left" vertical="center"/>
    </xf>
    <xf numFmtId="1" fontId="73" fillId="27" borderId="24" xfId="0" applyNumberFormat="1" applyFont="1" applyFill="1" applyBorder="1" applyAlignment="1">
      <alignment horizontal="right" vertical="center"/>
    </xf>
    <xf numFmtId="3" fontId="73" fillId="27" borderId="24" xfId="0" applyNumberFormat="1" applyFont="1" applyFill="1" applyBorder="1" applyAlignment="1">
      <alignment horizontal="right" vertical="center"/>
    </xf>
    <xf numFmtId="3" fontId="73" fillId="27" borderId="25" xfId="0" applyNumberFormat="1" applyFont="1" applyFill="1" applyBorder="1" applyAlignment="1">
      <alignment horizontal="right" vertical="center"/>
    </xf>
    <xf numFmtId="3" fontId="58" fillId="2" borderId="0" xfId="0" applyNumberFormat="1" applyFont="1" applyFill="1" applyAlignment="1">
      <alignment horizontal="right"/>
    </xf>
    <xf numFmtId="3" fontId="58" fillId="2" borderId="22" xfId="0" applyNumberFormat="1" applyFont="1" applyFill="1" applyBorder="1" applyAlignment="1">
      <alignment horizontal="right"/>
    </xf>
    <xf numFmtId="3" fontId="58" fillId="2" borderId="24" xfId="0" applyNumberFormat="1" applyFont="1" applyFill="1" applyBorder="1" applyAlignment="1">
      <alignment horizontal="right"/>
    </xf>
    <xf numFmtId="3" fontId="58" fillId="2" borderId="25" xfId="0" applyNumberFormat="1" applyFont="1" applyFill="1" applyBorder="1" applyAlignment="1">
      <alignment horizontal="right"/>
    </xf>
    <xf numFmtId="3" fontId="57" fillId="29" borderId="0" xfId="0" applyNumberFormat="1" applyFont="1" applyFill="1" applyAlignment="1">
      <alignment horizontal="right" vertical="center"/>
    </xf>
    <xf numFmtId="3" fontId="57" fillId="29" borderId="22" xfId="0" applyNumberFormat="1" applyFont="1" applyFill="1" applyBorder="1" applyAlignment="1">
      <alignment horizontal="right" vertical="center"/>
    </xf>
    <xf numFmtId="0" fontId="92" fillId="2" borderId="20" xfId="0" applyFont="1" applyFill="1" applyBorder="1" applyAlignment="1">
      <alignment horizontal="right" vertical="center"/>
    </xf>
    <xf numFmtId="0" fontId="92" fillId="27" borderId="0" xfId="0" applyFont="1" applyFill="1" applyAlignment="1">
      <alignment horizontal="right" vertical="center"/>
    </xf>
    <xf numFmtId="0" fontId="92" fillId="27" borderId="22" xfId="0" applyFont="1" applyFill="1" applyBorder="1" applyAlignment="1">
      <alignment horizontal="right" vertical="center"/>
    </xf>
    <xf numFmtId="166" fontId="72" fillId="2" borderId="22" xfId="1" applyNumberFormat="1" applyFont="1" applyFill="1" applyBorder="1" applyAlignment="1">
      <alignment horizontal="right" vertical="center"/>
    </xf>
    <xf numFmtId="166" fontId="73" fillId="2" borderId="22" xfId="1" applyNumberFormat="1" applyFont="1" applyFill="1" applyBorder="1" applyAlignment="1">
      <alignment horizontal="right" vertical="center"/>
    </xf>
    <xf numFmtId="166" fontId="73" fillId="2" borderId="24" xfId="1" applyNumberFormat="1" applyFont="1" applyFill="1" applyBorder="1" applyAlignment="1">
      <alignment horizontal="right" vertical="center"/>
    </xf>
    <xf numFmtId="166" fontId="73" fillId="2" borderId="25" xfId="1" applyNumberFormat="1" applyFont="1" applyFill="1" applyBorder="1" applyAlignment="1">
      <alignment horizontal="right" vertical="center"/>
    </xf>
    <xf numFmtId="0" fontId="74" fillId="29" borderId="21" xfId="0" applyFont="1" applyFill="1" applyBorder="1" applyAlignment="1">
      <alignment horizontal="left" vertical="center" indent="1"/>
    </xf>
    <xf numFmtId="166" fontId="74" fillId="29" borderId="0" xfId="1" applyNumberFormat="1" applyFont="1" applyFill="1" applyBorder="1" applyAlignment="1">
      <alignment horizontal="right" vertical="center"/>
    </xf>
    <xf numFmtId="166" fontId="74" fillId="29" borderId="22" xfId="1" applyNumberFormat="1" applyFont="1" applyFill="1" applyBorder="1" applyAlignment="1">
      <alignment horizontal="right" vertical="center"/>
    </xf>
    <xf numFmtId="0" fontId="58" fillId="2" borderId="21" xfId="0" applyFont="1" applyFill="1" applyBorder="1" applyAlignment="1">
      <alignment horizontal="left" vertical="center" indent="1"/>
    </xf>
    <xf numFmtId="166" fontId="58" fillId="2" borderId="0" xfId="0" applyNumberFormat="1" applyFont="1" applyFill="1" applyAlignment="1">
      <alignment horizontal="right"/>
    </xf>
    <xf numFmtId="166" fontId="58" fillId="2" borderId="22" xfId="0" applyNumberFormat="1" applyFont="1" applyFill="1" applyBorder="1" applyAlignment="1">
      <alignment horizontal="right"/>
    </xf>
    <xf numFmtId="3" fontId="92" fillId="2" borderId="19" xfId="0" applyNumberFormat="1" applyFont="1" applyFill="1" applyBorder="1" applyAlignment="1">
      <alignment horizontal="right" vertical="center"/>
    </xf>
    <xf numFmtId="3" fontId="92" fillId="2" borderId="20" xfId="0" applyNumberFormat="1" applyFont="1" applyFill="1" applyBorder="1" applyAlignment="1">
      <alignment horizontal="right" vertical="center"/>
    </xf>
    <xf numFmtId="3" fontId="57" fillId="29" borderId="0" xfId="0" applyNumberFormat="1" applyFont="1" applyFill="1" applyAlignment="1">
      <alignment horizontal="right"/>
    </xf>
    <xf numFmtId="3" fontId="57" fillId="29" borderId="22" xfId="0" applyNumberFormat="1" applyFont="1" applyFill="1" applyBorder="1" applyAlignment="1">
      <alignment horizontal="right"/>
    </xf>
    <xf numFmtId="3" fontId="64" fillId="2" borderId="0" xfId="0" applyNumberFormat="1" applyFont="1" applyFill="1" applyAlignment="1">
      <alignment horizontal="right" vertical="center"/>
    </xf>
    <xf numFmtId="3" fontId="64" fillId="2" borderId="22" xfId="0" applyNumberFormat="1" applyFont="1" applyFill="1" applyBorder="1" applyAlignment="1">
      <alignment horizontal="right" vertical="center"/>
    </xf>
    <xf numFmtId="0" fontId="63" fillId="27" borderId="21" xfId="0" applyFont="1" applyFill="1" applyBorder="1" applyAlignment="1">
      <alignment horizontal="left" vertical="center" indent="1"/>
    </xf>
    <xf numFmtId="3" fontId="63" fillId="27" borderId="0" xfId="0" applyNumberFormat="1" applyFont="1" applyFill="1" applyAlignment="1">
      <alignment horizontal="right" vertical="center"/>
    </xf>
    <xf numFmtId="3" fontId="63" fillId="27" borderId="22" xfId="0" applyNumberFormat="1" applyFont="1" applyFill="1" applyBorder="1" applyAlignment="1">
      <alignment horizontal="right" vertical="center"/>
    </xf>
    <xf numFmtId="0" fontId="63" fillId="27" borderId="23" xfId="0" applyFont="1" applyFill="1" applyBorder="1" applyAlignment="1">
      <alignment horizontal="left" vertical="center" indent="1"/>
    </xf>
    <xf numFmtId="3" fontId="63" fillId="27" borderId="24" xfId="0" applyNumberFormat="1" applyFont="1" applyFill="1" applyBorder="1" applyAlignment="1">
      <alignment horizontal="right" vertical="center"/>
    </xf>
    <xf numFmtId="3" fontId="63" fillId="27" borderId="25" xfId="0" applyNumberFormat="1" applyFont="1" applyFill="1" applyBorder="1" applyAlignment="1">
      <alignment horizontal="right" vertical="center"/>
    </xf>
    <xf numFmtId="0" fontId="92" fillId="27" borderId="18" xfId="0" applyFont="1" applyFill="1" applyBorder="1" applyAlignment="1">
      <alignment horizontal="center" vertical="center"/>
    </xf>
    <xf numFmtId="177" fontId="73" fillId="2" borderId="0" xfId="0" applyNumberFormat="1" applyFont="1" applyFill="1" applyAlignment="1">
      <alignment horizontal="right" vertical="center"/>
    </xf>
    <xf numFmtId="0" fontId="63" fillId="2" borderId="21" xfId="0" applyFont="1" applyFill="1" applyBorder="1"/>
    <xf numFmtId="0" fontId="63" fillId="2" borderId="23" xfId="0" applyFont="1" applyFill="1" applyBorder="1"/>
    <xf numFmtId="3" fontId="73" fillId="2" borderId="24" xfId="1" applyNumberFormat="1" applyFont="1" applyFill="1" applyBorder="1" applyAlignment="1">
      <alignment horizontal="right" vertical="center"/>
    </xf>
    <xf numFmtId="0" fontId="71" fillId="29" borderId="0" xfId="0" applyFont="1" applyFill="1" applyAlignment="1">
      <alignment horizontal="left" vertical="center"/>
    </xf>
    <xf numFmtId="0" fontId="92" fillId="27" borderId="18" xfId="0" applyFont="1" applyFill="1" applyBorder="1" applyAlignment="1">
      <alignment horizontal="left" vertical="center"/>
    </xf>
    <xf numFmtId="0" fontId="92" fillId="27" borderId="19" xfId="0" applyFont="1" applyFill="1" applyBorder="1" applyAlignment="1">
      <alignment horizontal="left" vertical="center"/>
    </xf>
    <xf numFmtId="0" fontId="92" fillId="27" borderId="19" xfId="0" applyFont="1" applyFill="1" applyBorder="1" applyAlignment="1">
      <alignment horizontal="right" vertical="center" wrapText="1"/>
    </xf>
    <xf numFmtId="0" fontId="92" fillId="27" borderId="20" xfId="0" applyFont="1" applyFill="1" applyBorder="1" applyAlignment="1">
      <alignment horizontal="right" vertical="center" wrapText="1"/>
    </xf>
    <xf numFmtId="3" fontId="73" fillId="2" borderId="0" xfId="0" applyNumberFormat="1" applyFont="1" applyFill="1" applyAlignment="1">
      <alignment horizontal="right" vertical="center" wrapText="1"/>
    </xf>
    <xf numFmtId="178" fontId="73" fillId="2" borderId="14" xfId="1" applyNumberFormat="1" applyFont="1" applyFill="1" applyBorder="1" applyAlignment="1">
      <alignment horizontal="right" vertical="center" wrapText="1"/>
    </xf>
    <xf numFmtId="179" fontId="73" fillId="2" borderId="14" xfId="1" applyNumberFormat="1" applyFont="1" applyFill="1" applyBorder="1" applyAlignment="1">
      <alignment horizontal="right" vertical="center" wrapText="1"/>
    </xf>
    <xf numFmtId="178" fontId="73" fillId="2" borderId="16" xfId="1" applyNumberFormat="1" applyFont="1" applyFill="1" applyBorder="1" applyAlignment="1">
      <alignment horizontal="right" vertical="center" wrapText="1"/>
    </xf>
    <xf numFmtId="3" fontId="73" fillId="2" borderId="16" xfId="0" applyNumberFormat="1" applyFont="1" applyFill="1" applyBorder="1" applyAlignment="1">
      <alignment horizontal="right" vertical="center" wrapText="1"/>
    </xf>
    <xf numFmtId="178" fontId="73" fillId="2" borderId="17" xfId="1" applyNumberFormat="1" applyFont="1" applyFill="1" applyBorder="1" applyAlignment="1">
      <alignment horizontal="right" vertical="center" wrapText="1"/>
    </xf>
    <xf numFmtId="0" fontId="92" fillId="27" borderId="0" xfId="0" applyFont="1" applyFill="1" applyAlignment="1">
      <alignment horizontal="center" vertical="center" wrapText="1"/>
    </xf>
    <xf numFmtId="3" fontId="73" fillId="27" borderId="0" xfId="0" applyNumberFormat="1" applyFont="1" applyFill="1" applyAlignment="1">
      <alignment horizontal="center" vertical="center"/>
    </xf>
    <xf numFmtId="1" fontId="73" fillId="27" borderId="0" xfId="0" applyNumberFormat="1" applyFont="1" applyFill="1" applyAlignment="1">
      <alignment horizontal="center" vertical="center"/>
    </xf>
    <xf numFmtId="178" fontId="73" fillId="27" borderId="22" xfId="1" applyNumberFormat="1" applyFont="1" applyFill="1" applyBorder="1" applyAlignment="1">
      <alignment horizontal="center" vertical="center"/>
    </xf>
    <xf numFmtId="3" fontId="73" fillId="2" borderId="0" xfId="0" applyNumberFormat="1" applyFont="1" applyFill="1" applyAlignment="1">
      <alignment horizontal="center" vertical="center"/>
    </xf>
    <xf numFmtId="4" fontId="63" fillId="2" borderId="0" xfId="0" applyNumberFormat="1" applyFont="1" applyFill="1" applyAlignment="1">
      <alignment horizontal="center"/>
    </xf>
    <xf numFmtId="180" fontId="63" fillId="2" borderId="0" xfId="0" applyNumberFormat="1" applyFont="1" applyFill="1" applyAlignment="1">
      <alignment horizontal="center"/>
    </xf>
    <xf numFmtId="167" fontId="73" fillId="27" borderId="0" xfId="0" applyNumberFormat="1" applyFont="1" applyFill="1" applyAlignment="1">
      <alignment horizontal="center" vertical="center"/>
    </xf>
    <xf numFmtId="2" fontId="73" fillId="27" borderId="0" xfId="0" applyNumberFormat="1" applyFont="1" applyFill="1" applyAlignment="1">
      <alignment horizontal="center" vertical="center"/>
    </xf>
    <xf numFmtId="177" fontId="63" fillId="2" borderId="0" xfId="0" applyNumberFormat="1" applyFont="1" applyFill="1" applyAlignment="1">
      <alignment horizontal="center"/>
    </xf>
    <xf numFmtId="3" fontId="73" fillId="27" borderId="24" xfId="0" applyNumberFormat="1" applyFont="1" applyFill="1" applyBorder="1" applyAlignment="1">
      <alignment horizontal="center" vertical="center"/>
    </xf>
    <xf numFmtId="1" fontId="73" fillId="27" borderId="24" xfId="0" applyNumberFormat="1" applyFont="1" applyFill="1" applyBorder="1" applyAlignment="1">
      <alignment horizontal="center" vertical="center"/>
    </xf>
    <xf numFmtId="178" fontId="73" fillId="27" borderId="25" xfId="1" applyNumberFormat="1" applyFont="1" applyFill="1" applyBorder="1" applyAlignment="1">
      <alignment horizontal="center" vertical="center"/>
    </xf>
    <xf numFmtId="1" fontId="71" fillId="29" borderId="0" xfId="0" applyNumberFormat="1" applyFont="1" applyFill="1" applyAlignment="1">
      <alignment horizontal="center" vertical="center"/>
    </xf>
    <xf numFmtId="178" fontId="71" fillId="29" borderId="22" xfId="1" applyNumberFormat="1" applyFont="1" applyFill="1" applyBorder="1" applyAlignment="1">
      <alignment horizontal="center" vertical="center"/>
    </xf>
    <xf numFmtId="0" fontId="92" fillId="27" borderId="21" xfId="0" applyFont="1" applyFill="1" applyBorder="1" applyAlignment="1">
      <alignment horizontal="center" vertical="center"/>
    </xf>
    <xf numFmtId="0" fontId="92" fillId="27" borderId="10" xfId="0" applyFont="1" applyFill="1" applyBorder="1" applyAlignment="1">
      <alignment vertical="center"/>
    </xf>
    <xf numFmtId="0" fontId="92" fillId="27" borderId="13" xfId="0" applyFont="1" applyFill="1" applyBorder="1" applyAlignment="1">
      <alignment vertical="center"/>
    </xf>
    <xf numFmtId="0" fontId="58" fillId="2" borderId="21" xfId="0" applyFont="1" applyFill="1" applyBorder="1" applyAlignment="1">
      <alignment horizontal="left" indent="1"/>
    </xf>
    <xf numFmtId="0" fontId="58" fillId="2" borderId="0" xfId="0" applyFont="1" applyFill="1" applyAlignment="1">
      <alignment horizontal="right"/>
    </xf>
    <xf numFmtId="165" fontId="58" fillId="2" borderId="22" xfId="2" applyNumberFormat="1" applyFont="1" applyFill="1" applyBorder="1" applyAlignment="1">
      <alignment horizontal="right"/>
    </xf>
    <xf numFmtId="0" fontId="58" fillId="2" borderId="23" xfId="0" applyFont="1" applyFill="1" applyBorder="1" applyAlignment="1">
      <alignment horizontal="left" indent="1"/>
    </xf>
    <xf numFmtId="3" fontId="58" fillId="2" borderId="24" xfId="0" applyNumberFormat="1" applyFont="1" applyFill="1" applyBorder="1" applyAlignment="1">
      <alignment horizontal="right" vertical="center"/>
    </xf>
    <xf numFmtId="165" fontId="58" fillId="2" borderId="25" xfId="2" applyNumberFormat="1" applyFont="1" applyFill="1" applyBorder="1" applyAlignment="1">
      <alignment horizontal="right"/>
    </xf>
    <xf numFmtId="0" fontId="92" fillId="2" borderId="18" xfId="0" applyFont="1" applyFill="1" applyBorder="1" applyAlignment="1">
      <alignment horizontal="center" vertical="center" wrapText="1"/>
    </xf>
    <xf numFmtId="0" fontId="92" fillId="2" borderId="19" xfId="0" applyFont="1" applyFill="1" applyBorder="1" applyAlignment="1">
      <alignment horizontal="right" vertical="center" wrapText="1"/>
    </xf>
    <xf numFmtId="0" fontId="92" fillId="2" borderId="20" xfId="0" applyFont="1" applyFill="1" applyBorder="1" applyAlignment="1">
      <alignment horizontal="right" vertical="center" wrapText="1"/>
    </xf>
    <xf numFmtId="0" fontId="57" fillId="29" borderId="21" xfId="0" applyFont="1" applyFill="1" applyBorder="1" applyAlignment="1">
      <alignment horizontal="center"/>
    </xf>
    <xf numFmtId="165" fontId="57" fillId="29" borderId="22" xfId="2" applyNumberFormat="1" applyFont="1" applyFill="1" applyBorder="1" applyAlignment="1">
      <alignment horizontal="right"/>
    </xf>
    <xf numFmtId="9" fontId="57" fillId="29" borderId="0" xfId="2" applyFont="1" applyFill="1" applyBorder="1" applyAlignment="1">
      <alignment horizontal="center" vertical="center" wrapText="1"/>
    </xf>
    <xf numFmtId="0" fontId="92" fillId="2" borderId="20" xfId="5" applyFont="1" applyFill="1" applyBorder="1" applyAlignment="1">
      <alignment horizontal="center" vertical="center" wrapText="1"/>
    </xf>
    <xf numFmtId="0" fontId="92" fillId="2" borderId="22" xfId="5" applyFont="1" applyFill="1" applyBorder="1" applyAlignment="1">
      <alignment horizontal="center" vertical="center" textRotation="90" wrapText="1"/>
    </xf>
    <xf numFmtId="0" fontId="57" fillId="29" borderId="21" xfId="5" applyFont="1" applyFill="1" applyBorder="1" applyAlignment="1">
      <alignment horizontal="left" wrapText="1" indent="1"/>
    </xf>
    <xf numFmtId="3" fontId="75" fillId="29" borderId="0" xfId="0" applyNumberFormat="1" applyFont="1" applyFill="1" applyAlignment="1">
      <alignment horizontal="center" vertical="center" wrapText="1"/>
    </xf>
    <xf numFmtId="0" fontId="75" fillId="29" borderId="0" xfId="0" applyFont="1" applyFill="1" applyAlignment="1">
      <alignment horizontal="center" vertical="center" wrapText="1"/>
    </xf>
    <xf numFmtId="0" fontId="75" fillId="29" borderId="22" xfId="0" applyFont="1" applyFill="1" applyBorder="1" applyAlignment="1">
      <alignment horizontal="center" vertical="center" wrapText="1"/>
    </xf>
    <xf numFmtId="0" fontId="63" fillId="26" borderId="21" xfId="5" applyFont="1" applyFill="1" applyBorder="1" applyAlignment="1">
      <alignment horizontal="left" indent="1"/>
    </xf>
    <xf numFmtId="0" fontId="73" fillId="27" borderId="0" xfId="0" applyFont="1" applyFill="1" applyAlignment="1">
      <alignment horizontal="center" vertical="center"/>
    </xf>
    <xf numFmtId="0" fontId="73" fillId="27" borderId="22" xfId="0" applyFont="1" applyFill="1" applyBorder="1" applyAlignment="1">
      <alignment horizontal="center" vertical="center"/>
    </xf>
    <xf numFmtId="0" fontId="58" fillId="27" borderId="0" xfId="0" applyFont="1" applyFill="1" applyAlignment="1">
      <alignment horizontal="center" vertical="center"/>
    </xf>
    <xf numFmtId="0" fontId="58" fillId="27" borderId="22" xfId="0" applyFont="1" applyFill="1" applyBorder="1" applyAlignment="1">
      <alignment horizontal="center" vertical="center"/>
    </xf>
    <xf numFmtId="0" fontId="63" fillId="26" borderId="23" xfId="5" applyFont="1" applyFill="1" applyBorder="1" applyAlignment="1">
      <alignment horizontal="left" indent="1"/>
    </xf>
    <xf numFmtId="0" fontId="73" fillId="27" borderId="24" xfId="0" applyFont="1" applyFill="1" applyBorder="1" applyAlignment="1">
      <alignment horizontal="center" vertical="center"/>
    </xf>
    <xf numFmtId="165" fontId="63" fillId="26" borderId="24" xfId="2" applyNumberFormat="1" applyFont="1" applyFill="1" applyBorder="1" applyAlignment="1">
      <alignment horizontal="center"/>
    </xf>
    <xf numFmtId="0" fontId="73" fillId="27" borderId="25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166" fontId="89" fillId="2" borderId="0" xfId="0" applyNumberFormat="1" applyFont="1" applyFill="1" applyAlignment="1">
      <alignment vertical="center"/>
    </xf>
    <xf numFmtId="0" fontId="83" fillId="2" borderId="0" xfId="366" applyFont="1" applyFill="1" applyAlignment="1">
      <alignment vertical="center"/>
    </xf>
    <xf numFmtId="0" fontId="66" fillId="2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165" fontId="57" fillId="29" borderId="22" xfId="2" applyNumberFormat="1" applyFont="1" applyFill="1" applyBorder="1" applyAlignment="1">
      <alignment horizontal="right" vertical="center"/>
    </xf>
    <xf numFmtId="3" fontId="58" fillId="2" borderId="0" xfId="0" applyNumberFormat="1" applyFont="1" applyFill="1" applyAlignment="1">
      <alignment horizontal="right" vertical="center"/>
    </xf>
    <xf numFmtId="165" fontId="58" fillId="2" borderId="22" xfId="2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165" fontId="58" fillId="2" borderId="25" xfId="2" applyNumberFormat="1" applyFont="1" applyFill="1" applyBorder="1" applyAlignment="1">
      <alignment horizontal="right" vertical="center"/>
    </xf>
    <xf numFmtId="0" fontId="51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" fontId="60" fillId="2" borderId="0" xfId="0" applyNumberFormat="1" applyFont="1" applyFill="1" applyAlignment="1">
      <alignment horizontal="right" vertical="center"/>
    </xf>
    <xf numFmtId="166" fontId="4" fillId="2" borderId="0" xfId="1" applyNumberFormat="1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92" fillId="2" borderId="18" xfId="0" applyFont="1" applyFill="1" applyBorder="1" applyAlignment="1">
      <alignment horizontal="left" vertical="center" indent="1"/>
    </xf>
    <xf numFmtId="0" fontId="61" fillId="2" borderId="0" xfId="0" applyFont="1" applyFill="1" applyAlignment="1">
      <alignment vertical="center"/>
    </xf>
    <xf numFmtId="0" fontId="55" fillId="2" borderId="0" xfId="366" applyFont="1" applyFill="1" applyAlignment="1">
      <alignment vertical="center"/>
    </xf>
    <xf numFmtId="0" fontId="66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3" fontId="29" fillId="2" borderId="0" xfId="0" applyNumberFormat="1" applyFont="1" applyFill="1" applyAlignment="1">
      <alignment horizontal="right" vertical="center"/>
    </xf>
    <xf numFmtId="0" fontId="95" fillId="30" borderId="21" xfId="0" applyFont="1" applyFill="1" applyBorder="1" applyAlignment="1">
      <alignment horizontal="left" vertical="center" indent="1"/>
    </xf>
    <xf numFmtId="0" fontId="95" fillId="30" borderId="0" xfId="0" applyFont="1" applyFill="1" applyAlignment="1">
      <alignment vertical="center"/>
    </xf>
    <xf numFmtId="3" fontId="95" fillId="30" borderId="0" xfId="0" applyNumberFormat="1" applyFont="1" applyFill="1" applyAlignment="1">
      <alignment horizontal="right" vertical="center"/>
    </xf>
    <xf numFmtId="3" fontId="95" fillId="30" borderId="22" xfId="0" applyNumberFormat="1" applyFont="1" applyFill="1" applyBorder="1" applyAlignment="1">
      <alignment horizontal="right" vertical="center"/>
    </xf>
    <xf numFmtId="3" fontId="95" fillId="30" borderId="0" xfId="0" applyNumberFormat="1" applyFont="1" applyFill="1" applyAlignment="1">
      <alignment vertical="center"/>
    </xf>
    <xf numFmtId="3" fontId="95" fillId="30" borderId="22" xfId="0" applyNumberFormat="1" applyFont="1" applyFill="1" applyBorder="1" applyAlignment="1">
      <alignment vertical="center"/>
    </xf>
    <xf numFmtId="0" fontId="61" fillId="2" borderId="0" xfId="0" applyFont="1" applyFill="1"/>
    <xf numFmtId="3" fontId="58" fillId="2" borderId="22" xfId="0" applyNumberFormat="1" applyFont="1" applyFill="1" applyBorder="1" applyAlignment="1">
      <alignment horizontal="right" vertical="center"/>
    </xf>
    <xf numFmtId="3" fontId="58" fillId="2" borderId="25" xfId="0" applyNumberFormat="1" applyFont="1" applyFill="1" applyBorder="1" applyAlignment="1">
      <alignment horizontal="right" vertical="center"/>
    </xf>
    <xf numFmtId="0" fontId="86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14" fontId="38" fillId="2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166" fontId="36" fillId="2" borderId="0" xfId="1" applyNumberFormat="1" applyFont="1" applyFill="1" applyBorder="1" applyAlignment="1">
      <alignment vertical="center"/>
    </xf>
    <xf numFmtId="0" fontId="73" fillId="2" borderId="21" xfId="0" applyFont="1" applyFill="1" applyBorder="1" applyAlignment="1">
      <alignment horizontal="left" vertical="center" indent="2"/>
    </xf>
    <xf numFmtId="0" fontId="73" fillId="2" borderId="23" xfId="0" applyFont="1" applyFill="1" applyBorder="1" applyAlignment="1">
      <alignment horizontal="left" vertical="center" indent="2"/>
    </xf>
    <xf numFmtId="0" fontId="60" fillId="27" borderId="0" xfId="0" applyFont="1" applyFill="1" applyAlignment="1">
      <alignment vertical="center"/>
    </xf>
    <xf numFmtId="0" fontId="96" fillId="2" borderId="0" xfId="0" applyFont="1" applyFill="1"/>
    <xf numFmtId="0" fontId="96" fillId="27" borderId="0" xfId="0" applyFont="1" applyFill="1" applyAlignment="1">
      <alignment vertical="center"/>
    </xf>
    <xf numFmtId="0" fontId="93" fillId="27" borderId="18" xfId="0" applyFont="1" applyFill="1" applyBorder="1" applyAlignment="1">
      <alignment vertical="center"/>
    </xf>
    <xf numFmtId="0" fontId="93" fillId="27" borderId="19" xfId="0" applyFont="1" applyFill="1" applyBorder="1" applyAlignment="1">
      <alignment horizontal="left" vertical="center"/>
    </xf>
    <xf numFmtId="0" fontId="93" fillId="27" borderId="19" xfId="0" applyFont="1" applyFill="1" applyBorder="1" applyAlignment="1">
      <alignment horizontal="right" vertical="center"/>
    </xf>
    <xf numFmtId="0" fontId="93" fillId="27" borderId="19" xfId="0" applyFont="1" applyFill="1" applyBorder="1" applyAlignment="1">
      <alignment horizontal="right" vertical="center" wrapText="1"/>
    </xf>
    <xf numFmtId="0" fontId="93" fillId="27" borderId="20" xfId="0" applyFont="1" applyFill="1" applyBorder="1" applyAlignment="1">
      <alignment horizontal="right" vertical="center" wrapText="1"/>
    </xf>
    <xf numFmtId="0" fontId="60" fillId="29" borderId="21" xfId="0" applyFont="1" applyFill="1" applyBorder="1" applyAlignment="1">
      <alignment vertical="center"/>
    </xf>
    <xf numFmtId="0" fontId="100" fillId="29" borderId="0" xfId="0" applyFont="1" applyFill="1" applyAlignment="1">
      <alignment horizontal="left" vertical="center"/>
    </xf>
    <xf numFmtId="178" fontId="100" fillId="29" borderId="0" xfId="1" applyNumberFormat="1" applyFont="1" applyFill="1" applyBorder="1" applyAlignment="1">
      <alignment horizontal="right" vertical="center"/>
    </xf>
    <xf numFmtId="178" fontId="100" fillId="29" borderId="22" xfId="1" applyNumberFormat="1" applyFont="1" applyFill="1" applyBorder="1" applyAlignment="1">
      <alignment horizontal="right" vertical="center"/>
    </xf>
    <xf numFmtId="0" fontId="101" fillId="27" borderId="21" xfId="0" applyFont="1" applyFill="1" applyBorder="1" applyAlignment="1">
      <alignment horizontal="left" vertical="center"/>
    </xf>
    <xf numFmtId="0" fontId="101" fillId="27" borderId="0" xfId="0" applyFont="1" applyFill="1" applyAlignment="1">
      <alignment horizontal="left" vertical="center"/>
    </xf>
    <xf numFmtId="178" fontId="101" fillId="27" borderId="0" xfId="1" applyNumberFormat="1" applyFont="1" applyFill="1" applyBorder="1" applyAlignment="1">
      <alignment horizontal="right" vertical="center"/>
    </xf>
    <xf numFmtId="178" fontId="101" fillId="27" borderId="22" xfId="1" applyNumberFormat="1" applyFont="1" applyFill="1" applyBorder="1" applyAlignment="1">
      <alignment horizontal="right" vertical="center"/>
    </xf>
    <xf numFmtId="0" fontId="60" fillId="27" borderId="21" xfId="0" applyFont="1" applyFill="1" applyBorder="1" applyAlignment="1">
      <alignment vertical="center"/>
    </xf>
    <xf numFmtId="0" fontId="101" fillId="27" borderId="23" xfId="0" applyFont="1" applyFill="1" applyBorder="1" applyAlignment="1">
      <alignment horizontal="left" vertical="center"/>
    </xf>
    <xf numFmtId="0" fontId="101" fillId="27" borderId="24" xfId="0" applyFont="1" applyFill="1" applyBorder="1" applyAlignment="1">
      <alignment horizontal="left" vertical="center"/>
    </xf>
    <xf numFmtId="178" fontId="101" fillId="27" borderId="24" xfId="1" applyNumberFormat="1" applyFont="1" applyFill="1" applyBorder="1" applyAlignment="1">
      <alignment horizontal="right" vertical="center"/>
    </xf>
    <xf numFmtId="178" fontId="101" fillId="27" borderId="25" xfId="1" applyNumberFormat="1" applyFont="1" applyFill="1" applyBorder="1" applyAlignment="1">
      <alignment horizontal="right" vertical="center"/>
    </xf>
    <xf numFmtId="0" fontId="92" fillId="30" borderId="0" xfId="0" applyFont="1" applyFill="1" applyAlignment="1">
      <alignment horizontal="center" vertical="center" wrapText="1"/>
    </xf>
    <xf numFmtId="0" fontId="92" fillId="30" borderId="0" xfId="5" applyFont="1" applyFill="1" applyAlignment="1">
      <alignment horizontal="center" vertical="center" textRotation="90" wrapText="1"/>
    </xf>
    <xf numFmtId="0" fontId="102" fillId="2" borderId="0" xfId="0" applyFont="1" applyFill="1" applyAlignment="1">
      <alignment vertical="center"/>
    </xf>
    <xf numFmtId="0" fontId="57" fillId="2" borderId="0" xfId="0" applyFont="1" applyFill="1" applyAlignment="1">
      <alignment horizontal="left" vertical="center"/>
    </xf>
    <xf numFmtId="3" fontId="57" fillId="2" borderId="0" xfId="0" applyNumberFormat="1" applyFont="1" applyFill="1" applyAlignment="1">
      <alignment horizontal="right" vertical="center"/>
    </xf>
    <xf numFmtId="0" fontId="74" fillId="2" borderId="0" xfId="0" applyFont="1" applyFill="1" applyAlignment="1">
      <alignment horizontal="left" vertical="center" indent="1"/>
    </xf>
    <xf numFmtId="166" fontId="74" fillId="2" borderId="0" xfId="1" applyNumberFormat="1" applyFont="1" applyFill="1" applyBorder="1" applyAlignment="1">
      <alignment horizontal="right"/>
    </xf>
    <xf numFmtId="165" fontId="74" fillId="2" borderId="0" xfId="2" applyNumberFormat="1" applyFont="1" applyFill="1" applyBorder="1" applyAlignment="1">
      <alignment horizontal="right"/>
    </xf>
    <xf numFmtId="3" fontId="74" fillId="2" borderId="0" xfId="0" applyNumberFormat="1" applyFont="1" applyFill="1" applyAlignment="1">
      <alignment horizontal="left" vertical="center" indent="1"/>
    </xf>
    <xf numFmtId="3" fontId="74" fillId="2" borderId="0" xfId="0" applyNumberFormat="1" applyFont="1" applyFill="1" applyAlignment="1">
      <alignment horizontal="right"/>
    </xf>
    <xf numFmtId="166" fontId="74" fillId="2" borderId="0" xfId="0" applyNumberFormat="1" applyFont="1" applyFill="1" applyAlignment="1">
      <alignment horizontal="right"/>
    </xf>
    <xf numFmtId="166" fontId="102" fillId="2" borderId="0" xfId="1" applyNumberFormat="1" applyFont="1" applyFill="1" applyBorder="1" applyAlignment="1">
      <alignment vertical="center"/>
    </xf>
    <xf numFmtId="0" fontId="58" fillId="2" borderId="0" xfId="0" applyFont="1" applyFill="1" applyAlignment="1">
      <alignment horizontal="left" vertical="center"/>
    </xf>
    <xf numFmtId="0" fontId="61" fillId="2" borderId="19" xfId="0" applyFont="1" applyFill="1" applyBorder="1" applyAlignment="1">
      <alignment horizontal="left" vertical="center"/>
    </xf>
    <xf numFmtId="0" fontId="61" fillId="2" borderId="0" xfId="0" applyFont="1" applyFill="1" applyAlignment="1">
      <alignment horizontal="left" vertical="center"/>
    </xf>
    <xf numFmtId="0" fontId="60" fillId="2" borderId="0" xfId="0" applyFont="1" applyFill="1" applyAlignment="1">
      <alignment horizontal="left" vertical="center"/>
    </xf>
    <xf numFmtId="0" fontId="92" fillId="27" borderId="18" xfId="0" applyFont="1" applyFill="1" applyBorder="1" applyAlignment="1">
      <alignment horizontal="center" vertical="center"/>
    </xf>
    <xf numFmtId="0" fontId="92" fillId="27" borderId="19" xfId="0" applyFont="1" applyFill="1" applyBorder="1" applyAlignment="1">
      <alignment horizontal="center" vertical="center"/>
    </xf>
    <xf numFmtId="0" fontId="61" fillId="27" borderId="0" xfId="0" applyFont="1" applyFill="1" applyAlignment="1">
      <alignment horizontal="left" vertical="center"/>
    </xf>
    <xf numFmtId="0" fontId="92" fillId="27" borderId="18" xfId="0" applyFont="1" applyFill="1" applyBorder="1" applyAlignment="1">
      <alignment horizontal="left" vertical="center"/>
    </xf>
    <xf numFmtId="0" fontId="92" fillId="27" borderId="19" xfId="0" applyFont="1" applyFill="1" applyBorder="1" applyAlignment="1">
      <alignment horizontal="left" vertical="center"/>
    </xf>
    <xf numFmtId="0" fontId="96" fillId="27" borderId="0" xfId="0" applyFont="1" applyFill="1" applyAlignment="1">
      <alignment horizontal="left" vertical="center"/>
    </xf>
    <xf numFmtId="0" fontId="61" fillId="2" borderId="19" xfId="0" applyFont="1" applyFill="1" applyBorder="1" applyAlignment="1">
      <alignment horizontal="left"/>
    </xf>
    <xf numFmtId="167" fontId="61" fillId="2" borderId="0" xfId="2" applyNumberFormat="1" applyFont="1" applyFill="1" applyBorder="1" applyAlignment="1">
      <alignment horizontal="left" vertical="center"/>
    </xf>
    <xf numFmtId="0" fontId="92" fillId="27" borderId="18" xfId="0" applyFont="1" applyFill="1" applyBorder="1" applyAlignment="1">
      <alignment horizontal="left" vertical="center" indent="1"/>
    </xf>
    <xf numFmtId="0" fontId="92" fillId="27" borderId="21" xfId="0" applyFont="1" applyFill="1" applyBorder="1" applyAlignment="1">
      <alignment horizontal="left" vertical="center" indent="1"/>
    </xf>
    <xf numFmtId="0" fontId="92" fillId="27" borderId="2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92" fillId="27" borderId="11" xfId="0" applyFont="1" applyFill="1" applyBorder="1" applyAlignment="1">
      <alignment horizontal="left" vertical="center"/>
    </xf>
    <xf numFmtId="0" fontId="92" fillId="27" borderId="0" xfId="0" applyFont="1" applyFill="1" applyAlignment="1">
      <alignment horizontal="left" vertical="center"/>
    </xf>
    <xf numFmtId="0" fontId="92" fillId="27" borderId="26" xfId="0" applyFont="1" applyFill="1" applyBorder="1" applyAlignment="1">
      <alignment horizontal="center" vertical="center"/>
    </xf>
    <xf numFmtId="0" fontId="92" fillId="27" borderId="11" xfId="0" applyFont="1" applyFill="1" applyBorder="1" applyAlignment="1">
      <alignment horizontal="center" vertical="center" wrapText="1"/>
    </xf>
    <xf numFmtId="0" fontId="92" fillId="27" borderId="0" xfId="0" applyFont="1" applyFill="1" applyAlignment="1">
      <alignment horizontal="center" vertical="center" wrapText="1"/>
    </xf>
    <xf numFmtId="0" fontId="92" fillId="27" borderId="12" xfId="0" applyFont="1" applyFill="1" applyBorder="1" applyAlignment="1">
      <alignment horizontal="center" vertical="center" wrapText="1"/>
    </xf>
    <xf numFmtId="0" fontId="92" fillId="27" borderId="14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center"/>
    </xf>
    <xf numFmtId="0" fontId="92" fillId="27" borderId="0" xfId="0" applyFont="1" applyFill="1" applyAlignment="1">
      <alignment horizontal="center" vertical="center"/>
    </xf>
    <xf numFmtId="0" fontId="92" fillId="27" borderId="19" xfId="0" applyFont="1" applyFill="1" applyBorder="1" applyAlignment="1">
      <alignment horizontal="center" vertical="center" wrapText="1"/>
    </xf>
    <xf numFmtId="0" fontId="92" fillId="27" borderId="20" xfId="0" applyFont="1" applyFill="1" applyBorder="1" applyAlignment="1">
      <alignment horizontal="center" vertical="center" wrapText="1"/>
    </xf>
    <xf numFmtId="0" fontId="92" fillId="27" borderId="22" xfId="0" applyFont="1" applyFill="1" applyBorder="1" applyAlignment="1">
      <alignment horizontal="center" vertical="center" wrapText="1"/>
    </xf>
    <xf numFmtId="0" fontId="92" fillId="2" borderId="19" xfId="5" applyFont="1" applyFill="1" applyBorder="1" applyAlignment="1">
      <alignment horizontal="center" vertical="center" wrapText="1"/>
    </xf>
    <xf numFmtId="0" fontId="92" fillId="2" borderId="18" xfId="5" applyFont="1" applyFill="1" applyBorder="1" applyAlignment="1">
      <alignment horizontal="center" vertical="center" wrapText="1"/>
    </xf>
    <xf numFmtId="0" fontId="92" fillId="2" borderId="21" xfId="5" applyFont="1" applyFill="1" applyBorder="1" applyAlignment="1">
      <alignment horizontal="center" vertical="center" wrapText="1"/>
    </xf>
    <xf numFmtId="0" fontId="92" fillId="2" borderId="0" xfId="5" applyFont="1" applyFill="1" applyAlignment="1">
      <alignment horizontal="center" vertical="center" wrapText="1"/>
    </xf>
    <xf numFmtId="165" fontId="92" fillId="2" borderId="19" xfId="2" applyNumberFormat="1" applyFont="1" applyFill="1" applyBorder="1" applyAlignment="1">
      <alignment horizontal="center" vertical="center" wrapText="1"/>
    </xf>
    <xf numFmtId="165" fontId="92" fillId="2" borderId="0" xfId="2" applyNumberFormat="1" applyFont="1" applyFill="1" applyBorder="1" applyAlignment="1">
      <alignment horizontal="center" vertical="center" wrapText="1"/>
    </xf>
    <xf numFmtId="0" fontId="92" fillId="2" borderId="19" xfId="5" applyFont="1" applyFill="1" applyBorder="1" applyAlignment="1">
      <alignment horizontal="center" vertical="center" textRotation="90" wrapText="1"/>
    </xf>
    <xf numFmtId="0" fontId="92" fillId="2" borderId="0" xfId="5" applyFont="1" applyFill="1" applyAlignment="1">
      <alignment horizontal="center" vertical="center" textRotation="90" wrapText="1"/>
    </xf>
    <xf numFmtId="0" fontId="103" fillId="2" borderId="0" xfId="0" applyFont="1" applyFill="1" applyAlignment="1">
      <alignment vertical="center"/>
    </xf>
    <xf numFmtId="0" fontId="104" fillId="2" borderId="0" xfId="366" applyFont="1" applyFill="1"/>
    <xf numFmtId="0" fontId="105" fillId="2" borderId="0" xfId="0" applyFont="1" applyFill="1" applyAlignment="1">
      <alignment horizontal="left" vertical="center"/>
    </xf>
    <xf numFmtId="0" fontId="106" fillId="2" borderId="27" xfId="0" applyFont="1" applyFill="1" applyBorder="1" applyAlignment="1">
      <alignment horizontal="left" vertical="center" indent="1"/>
    </xf>
    <xf numFmtId="0" fontId="106" fillId="2" borderId="28" xfId="0" applyFont="1" applyFill="1" applyBorder="1" applyAlignment="1">
      <alignment horizontal="right" vertical="center" wrapText="1" indent="2"/>
    </xf>
    <xf numFmtId="0" fontId="106" fillId="2" borderId="29" xfId="0" applyFont="1" applyFill="1" applyBorder="1" applyAlignment="1">
      <alignment horizontal="right" vertical="center" wrapText="1" indent="1"/>
    </xf>
    <xf numFmtId="0" fontId="57" fillId="31" borderId="30" xfId="0" applyFont="1" applyFill="1" applyBorder="1" applyAlignment="1">
      <alignment horizontal="left" vertical="center" indent="1"/>
    </xf>
    <xf numFmtId="1" fontId="57" fillId="31" borderId="0" xfId="0" applyNumberFormat="1" applyFont="1" applyFill="1" applyAlignment="1">
      <alignment horizontal="right" vertical="center" indent="2"/>
    </xf>
    <xf numFmtId="167" fontId="57" fillId="31" borderId="31" xfId="0" applyNumberFormat="1" applyFont="1" applyFill="1" applyBorder="1" applyAlignment="1">
      <alignment horizontal="right" vertical="center" indent="2"/>
    </xf>
    <xf numFmtId="0" fontId="58" fillId="2" borderId="30" xfId="0" applyFont="1" applyFill="1" applyBorder="1" applyAlignment="1">
      <alignment horizontal="left" vertical="center" indent="1"/>
    </xf>
    <xf numFmtId="1" fontId="58" fillId="2" borderId="0" xfId="0" applyNumberFormat="1" applyFont="1" applyFill="1" applyAlignment="1">
      <alignment horizontal="right" vertical="center" wrapText="1" indent="2"/>
    </xf>
    <xf numFmtId="167" fontId="58" fillId="2" borderId="31" xfId="0" applyNumberFormat="1" applyFont="1" applyFill="1" applyBorder="1" applyAlignment="1">
      <alignment horizontal="right" vertical="center" wrapText="1" indent="2"/>
    </xf>
    <xf numFmtId="0" fontId="58" fillId="2" borderId="32" xfId="0" applyFont="1" applyFill="1" applyBorder="1" applyAlignment="1">
      <alignment horizontal="left" vertical="center" indent="1"/>
    </xf>
    <xf numFmtId="1" fontId="58" fillId="2" borderId="33" xfId="0" applyNumberFormat="1" applyFont="1" applyFill="1" applyBorder="1" applyAlignment="1">
      <alignment horizontal="right" vertical="center" wrapText="1" indent="2"/>
    </xf>
    <xf numFmtId="167" fontId="58" fillId="2" borderId="34" xfId="0" applyNumberFormat="1" applyFont="1" applyFill="1" applyBorder="1" applyAlignment="1">
      <alignment horizontal="right" vertical="center" wrapText="1" indent="2"/>
    </xf>
    <xf numFmtId="0" fontId="107" fillId="2" borderId="0" xfId="0" applyFont="1" applyFill="1" applyAlignment="1">
      <alignment horizontal="left" vertical="center" wrapText="1"/>
    </xf>
    <xf numFmtId="0" fontId="107" fillId="2" borderId="0" xfId="0" applyFont="1" applyFill="1" applyAlignment="1">
      <alignment horizontal="left" vertical="center"/>
    </xf>
    <xf numFmtId="0" fontId="109" fillId="2" borderId="27" xfId="0" applyFont="1" applyFill="1" applyBorder="1" applyAlignment="1">
      <alignment horizontal="center" vertical="center"/>
    </xf>
    <xf numFmtId="0" fontId="109" fillId="2" borderId="28" xfId="0" applyFont="1" applyFill="1" applyBorder="1" applyAlignment="1">
      <alignment horizontal="center" vertical="center"/>
    </xf>
    <xf numFmtId="0" fontId="109" fillId="2" borderId="29" xfId="0" applyFont="1" applyFill="1" applyBorder="1" applyAlignment="1">
      <alignment horizontal="center" vertical="center"/>
    </xf>
    <xf numFmtId="0" fontId="109" fillId="2" borderId="30" xfId="0" applyFont="1" applyFill="1" applyBorder="1" applyAlignment="1">
      <alignment horizontal="center" vertical="center"/>
    </xf>
    <xf numFmtId="0" fontId="109" fillId="2" borderId="0" xfId="0" applyFont="1" applyFill="1" applyAlignment="1">
      <alignment horizontal="center" vertical="center"/>
    </xf>
    <xf numFmtId="0" fontId="109" fillId="32" borderId="0" xfId="0" applyFont="1" applyFill="1" applyAlignment="1">
      <alignment horizontal="center" vertical="center" wrapText="1"/>
    </xf>
    <xf numFmtId="0" fontId="109" fillId="32" borderId="31" xfId="0" applyFont="1" applyFill="1" applyBorder="1" applyAlignment="1">
      <alignment horizontal="center" vertical="center" wrapText="1"/>
    </xf>
    <xf numFmtId="0" fontId="57" fillId="31" borderId="30" xfId="0" applyFont="1" applyFill="1" applyBorder="1" applyAlignment="1">
      <alignment horizontal="center" vertical="center"/>
    </xf>
    <xf numFmtId="0" fontId="57" fillId="31" borderId="0" xfId="0" applyFont="1" applyFill="1" applyAlignment="1">
      <alignment horizontal="center" vertical="center"/>
    </xf>
    <xf numFmtId="0" fontId="57" fillId="31" borderId="31" xfId="0" applyFont="1" applyFill="1" applyBorder="1" applyAlignment="1">
      <alignment horizontal="center" vertical="center"/>
    </xf>
    <xf numFmtId="0" fontId="58" fillId="2" borderId="30" xfId="0" applyFont="1" applyFill="1" applyBorder="1" applyAlignment="1">
      <alignment horizontal="left" vertical="center"/>
    </xf>
    <xf numFmtId="0" fontId="58" fillId="2" borderId="0" xfId="0" applyFont="1" applyFill="1" applyAlignment="1">
      <alignment horizontal="center" vertical="center"/>
    </xf>
    <xf numFmtId="0" fontId="58" fillId="2" borderId="31" xfId="0" applyFont="1" applyFill="1" applyBorder="1" applyAlignment="1">
      <alignment horizontal="center" vertical="center"/>
    </xf>
    <xf numFmtId="0" fontId="58" fillId="2" borderId="32" xfId="0" applyFont="1" applyFill="1" applyBorder="1" applyAlignment="1">
      <alignment horizontal="left" vertical="center"/>
    </xf>
    <xf numFmtId="0" fontId="58" fillId="2" borderId="33" xfId="0" applyFont="1" applyFill="1" applyBorder="1" applyAlignment="1">
      <alignment horizontal="center" vertical="center"/>
    </xf>
    <xf numFmtId="0" fontId="58" fillId="2" borderId="34" xfId="0" applyFont="1" applyFill="1" applyBorder="1" applyAlignment="1">
      <alignment horizontal="center" vertical="center"/>
    </xf>
    <xf numFmtId="0" fontId="109" fillId="2" borderId="27" xfId="456" applyFont="1" applyFill="1" applyBorder="1" applyAlignment="1">
      <alignment horizontal="center" vertical="center" wrapText="1"/>
    </xf>
    <xf numFmtId="0" fontId="109" fillId="2" borderId="28" xfId="456" applyFont="1" applyFill="1" applyBorder="1" applyAlignment="1">
      <alignment horizontal="right" vertical="center" wrapText="1"/>
    </xf>
    <xf numFmtId="0" fontId="109" fillId="2" borderId="29" xfId="456" applyFont="1" applyFill="1" applyBorder="1" applyAlignment="1">
      <alignment horizontal="right" vertical="center" wrapText="1"/>
    </xf>
    <xf numFmtId="0" fontId="57" fillId="31" borderId="30" xfId="456" applyFont="1" applyFill="1" applyBorder="1" applyAlignment="1">
      <alignment horizontal="center" vertical="center"/>
    </xf>
    <xf numFmtId="3" fontId="57" fillId="31" borderId="0" xfId="456" applyNumberFormat="1" applyFont="1" applyFill="1" applyAlignment="1">
      <alignment horizontal="right" vertical="center"/>
    </xf>
    <xf numFmtId="3" fontId="57" fillId="31" borderId="31" xfId="456" applyNumberFormat="1" applyFont="1" applyFill="1" applyBorder="1" applyAlignment="1">
      <alignment horizontal="right" vertical="center"/>
    </xf>
    <xf numFmtId="0" fontId="58" fillId="2" borderId="30" xfId="456" applyFont="1" applyFill="1" applyBorder="1" applyAlignment="1">
      <alignment horizontal="left" vertical="center"/>
    </xf>
    <xf numFmtId="0" fontId="58" fillId="2" borderId="0" xfId="456" applyFont="1" applyFill="1" applyAlignment="1">
      <alignment horizontal="right" vertical="center"/>
    </xf>
    <xf numFmtId="0" fontId="58" fillId="2" borderId="31" xfId="456" applyFont="1" applyFill="1" applyBorder="1" applyAlignment="1">
      <alignment horizontal="right" vertical="center"/>
    </xf>
    <xf numFmtId="0" fontId="58" fillId="2" borderId="32" xfId="456" applyFont="1" applyFill="1" applyBorder="1" applyAlignment="1">
      <alignment horizontal="left" vertical="center"/>
    </xf>
    <xf numFmtId="3" fontId="58" fillId="2" borderId="33" xfId="456" applyNumberFormat="1" applyFont="1" applyFill="1" applyBorder="1" applyAlignment="1">
      <alignment horizontal="right" vertical="center"/>
    </xf>
    <xf numFmtId="3" fontId="58" fillId="2" borderId="34" xfId="456" applyNumberFormat="1" applyFont="1" applyFill="1" applyBorder="1" applyAlignment="1">
      <alignment horizontal="right" vertical="center"/>
    </xf>
    <xf numFmtId="0" fontId="107" fillId="2" borderId="0" xfId="456" applyFont="1" applyFill="1" applyAlignment="1">
      <alignment vertical="center"/>
    </xf>
    <xf numFmtId="3" fontId="110" fillId="2" borderId="0" xfId="456" applyNumberFormat="1" applyFont="1" applyFill="1" applyAlignment="1">
      <alignment horizontal="right" vertical="center"/>
    </xf>
    <xf numFmtId="0" fontId="110" fillId="2" borderId="0" xfId="456" applyFont="1" applyFill="1" applyAlignment="1">
      <alignment horizontal="right" vertical="center"/>
    </xf>
    <xf numFmtId="0" fontId="111" fillId="2" borderId="0" xfId="456" applyFont="1" applyFill="1" applyAlignment="1">
      <alignment vertical="center"/>
    </xf>
    <xf numFmtId="0" fontId="112" fillId="2" borderId="0" xfId="0" applyFont="1" applyFill="1" applyAlignment="1">
      <alignment vertical="center"/>
    </xf>
    <xf numFmtId="0" fontId="113" fillId="2" borderId="0" xfId="366" applyFont="1" applyFill="1"/>
    <xf numFmtId="0" fontId="105" fillId="0" borderId="0" xfId="0" applyFont="1" applyAlignment="1">
      <alignment horizontal="left" vertical="center"/>
    </xf>
    <xf numFmtId="0" fontId="106" fillId="2" borderId="27" xfId="0" applyFont="1" applyFill="1" applyBorder="1" applyAlignment="1">
      <alignment horizontal="left" vertical="center" wrapText="1" indent="1"/>
    </xf>
    <xf numFmtId="0" fontId="106" fillId="2" borderId="28" xfId="0" applyFont="1" applyFill="1" applyBorder="1" applyAlignment="1">
      <alignment horizontal="right" vertical="center" wrapText="1" indent="1"/>
    </xf>
    <xf numFmtId="0" fontId="111" fillId="2" borderId="0" xfId="0" applyFont="1" applyFill="1" applyAlignment="1">
      <alignment vertical="center"/>
    </xf>
    <xf numFmtId="0" fontId="57" fillId="31" borderId="30" xfId="5" applyFont="1" applyFill="1" applyBorder="1" applyAlignment="1">
      <alignment horizontal="left" vertical="center" indent="1"/>
    </xf>
    <xf numFmtId="3" fontId="57" fillId="31" borderId="0" xfId="5" applyNumberFormat="1" applyFont="1" applyFill="1" applyAlignment="1">
      <alignment horizontal="right" vertical="center" indent="1"/>
    </xf>
    <xf numFmtId="3" fontId="57" fillId="31" borderId="31" xfId="5" applyNumberFormat="1" applyFont="1" applyFill="1" applyBorder="1" applyAlignment="1">
      <alignment horizontal="right" vertical="center" indent="1"/>
    </xf>
    <xf numFmtId="0" fontId="114" fillId="33" borderId="30" xfId="5" applyFont="1" applyFill="1" applyBorder="1" applyAlignment="1">
      <alignment horizontal="left" vertical="center" indent="1"/>
    </xf>
    <xf numFmtId="3" fontId="114" fillId="33" borderId="0" xfId="5" applyNumberFormat="1" applyFont="1" applyFill="1" applyAlignment="1">
      <alignment horizontal="right" vertical="center" indent="1"/>
    </xf>
    <xf numFmtId="3" fontId="114" fillId="33" borderId="31" xfId="5" applyNumberFormat="1" applyFont="1" applyFill="1" applyBorder="1" applyAlignment="1">
      <alignment horizontal="right" vertical="center" indent="1"/>
    </xf>
    <xf numFmtId="0" fontId="114" fillId="2" borderId="30" xfId="5" applyFont="1" applyFill="1" applyBorder="1" applyAlignment="1">
      <alignment horizontal="left" vertical="center" indent="1"/>
    </xf>
    <xf numFmtId="3" fontId="114" fillId="2" borderId="0" xfId="5" applyNumberFormat="1" applyFont="1" applyFill="1" applyAlignment="1">
      <alignment horizontal="right" vertical="center" indent="1"/>
    </xf>
    <xf numFmtId="3" fontId="114" fillId="2" borderId="31" xfId="5" applyNumberFormat="1" applyFont="1" applyFill="1" applyBorder="1" applyAlignment="1">
      <alignment horizontal="right" vertical="center" indent="1"/>
    </xf>
    <xf numFmtId="0" fontId="63" fillId="2" borderId="30" xfId="5" applyFont="1" applyFill="1" applyBorder="1" applyAlignment="1">
      <alignment horizontal="left" vertical="center" indent="1"/>
    </xf>
    <xf numFmtId="3" fontId="63" fillId="2" borderId="0" xfId="5" applyNumberFormat="1" applyFont="1" applyFill="1" applyAlignment="1">
      <alignment horizontal="right" vertical="center" indent="1"/>
    </xf>
    <xf numFmtId="3" fontId="63" fillId="2" borderId="31" xfId="5" applyNumberFormat="1" applyFont="1" applyFill="1" applyBorder="1" applyAlignment="1">
      <alignment horizontal="right" vertical="center" indent="1"/>
    </xf>
    <xf numFmtId="0" fontId="63" fillId="2" borderId="32" xfId="5" applyFont="1" applyFill="1" applyBorder="1" applyAlignment="1">
      <alignment horizontal="left" vertical="center" indent="1"/>
    </xf>
    <xf numFmtId="3" fontId="63" fillId="2" borderId="33" xfId="5" applyNumberFormat="1" applyFont="1" applyFill="1" applyBorder="1" applyAlignment="1">
      <alignment horizontal="right" vertical="center" indent="1"/>
    </xf>
    <xf numFmtId="3" fontId="63" fillId="2" borderId="34" xfId="5" applyNumberFormat="1" applyFont="1" applyFill="1" applyBorder="1" applyAlignment="1">
      <alignment horizontal="right" vertical="center" indent="1"/>
    </xf>
    <xf numFmtId="0" fontId="107" fillId="2" borderId="0" xfId="5" applyFont="1" applyFill="1" applyAlignment="1">
      <alignment horizontal="left" vertical="center" wrapText="1"/>
    </xf>
    <xf numFmtId="0" fontId="107" fillId="2" borderId="0" xfId="0" applyFont="1" applyFill="1" applyAlignment="1">
      <alignment vertical="center"/>
    </xf>
    <xf numFmtId="0" fontId="107" fillId="2" borderId="0" xfId="0" applyFont="1" applyFill="1" applyAlignment="1">
      <alignment vertical="center" wrapText="1"/>
    </xf>
    <xf numFmtId="0" fontId="107" fillId="0" borderId="0" xfId="0" applyFont="1" applyAlignment="1">
      <alignment vertical="center"/>
    </xf>
    <xf numFmtId="0" fontId="107" fillId="2" borderId="0" xfId="5" applyFont="1" applyFill="1" applyAlignment="1">
      <alignment vertical="center"/>
    </xf>
  </cellXfs>
  <cellStyles count="458">
    <cellStyle name="(4) STM-1 (LECT)_x000d__x000a_PL-4579-M-039-99_x000d__x000a_FALTA APE" xfId="11" xr:uid="{00000000-0005-0000-0000-000000000000}"/>
    <cellStyle name="(4) STM-1 (LECT)_x000d__x000a_PL-4579-M-039-99_x000d__x000a_FALTA APE 2" xfId="12" xr:uid="{00000000-0005-0000-0000-000001000000}"/>
    <cellStyle name="20% - Accent1" xfId="13" xr:uid="{00000000-0005-0000-0000-000002000000}"/>
    <cellStyle name="20% - Accent1 2" xfId="14" xr:uid="{00000000-0005-0000-0000-000003000000}"/>
    <cellStyle name="20% - Accent2" xfId="15" xr:uid="{00000000-0005-0000-0000-000004000000}"/>
    <cellStyle name="20% - Accent2 2" xfId="16" xr:uid="{00000000-0005-0000-0000-000005000000}"/>
    <cellStyle name="20% - Accent3" xfId="17" xr:uid="{00000000-0005-0000-0000-000006000000}"/>
    <cellStyle name="20% - Accent3 2" xfId="18" xr:uid="{00000000-0005-0000-0000-000007000000}"/>
    <cellStyle name="20% - Accent4" xfId="19" xr:uid="{00000000-0005-0000-0000-000008000000}"/>
    <cellStyle name="20% - Accent4 2" xfId="20" xr:uid="{00000000-0005-0000-0000-000009000000}"/>
    <cellStyle name="20% - Accent5" xfId="21" xr:uid="{00000000-0005-0000-0000-00000A000000}"/>
    <cellStyle name="20% - Accent5 2" xfId="22" xr:uid="{00000000-0005-0000-0000-00000B000000}"/>
    <cellStyle name="20% - Accent6" xfId="23" xr:uid="{00000000-0005-0000-0000-00000C000000}"/>
    <cellStyle name="20% - Accent6 2" xfId="24" xr:uid="{00000000-0005-0000-0000-00000D000000}"/>
    <cellStyle name="20% - Énfasis1 2" xfId="25" xr:uid="{00000000-0005-0000-0000-00000E000000}"/>
    <cellStyle name="20% - Énfasis1 2 2" xfId="26" xr:uid="{00000000-0005-0000-0000-00000F000000}"/>
    <cellStyle name="20% - Énfasis1 3" xfId="27" xr:uid="{00000000-0005-0000-0000-000010000000}"/>
    <cellStyle name="20% - Énfasis1 3 2" xfId="28" xr:uid="{00000000-0005-0000-0000-000011000000}"/>
    <cellStyle name="20% - Énfasis1 4" xfId="29" xr:uid="{00000000-0005-0000-0000-000012000000}"/>
    <cellStyle name="20% - Énfasis1 5" xfId="30" xr:uid="{00000000-0005-0000-0000-000013000000}"/>
    <cellStyle name="20% - Énfasis2 2" xfId="31" xr:uid="{00000000-0005-0000-0000-000014000000}"/>
    <cellStyle name="20% - Énfasis2 2 2" xfId="32" xr:uid="{00000000-0005-0000-0000-000015000000}"/>
    <cellStyle name="20% - Énfasis2 3" xfId="33" xr:uid="{00000000-0005-0000-0000-000016000000}"/>
    <cellStyle name="20% - Énfasis2 3 2" xfId="34" xr:uid="{00000000-0005-0000-0000-000017000000}"/>
    <cellStyle name="20% - Énfasis2 4" xfId="35" xr:uid="{00000000-0005-0000-0000-000018000000}"/>
    <cellStyle name="20% - Énfasis2 5" xfId="36" xr:uid="{00000000-0005-0000-0000-000019000000}"/>
    <cellStyle name="20% - Énfasis3 2" xfId="37" xr:uid="{00000000-0005-0000-0000-00001A000000}"/>
    <cellStyle name="20% - Énfasis3 2 2" xfId="38" xr:uid="{00000000-0005-0000-0000-00001B000000}"/>
    <cellStyle name="20% - Énfasis3 3" xfId="39" xr:uid="{00000000-0005-0000-0000-00001C000000}"/>
    <cellStyle name="20% - Énfasis3 3 2" xfId="40" xr:uid="{00000000-0005-0000-0000-00001D000000}"/>
    <cellStyle name="20% - Énfasis3 4" xfId="41" xr:uid="{00000000-0005-0000-0000-00001E000000}"/>
    <cellStyle name="20% - Énfasis3 5" xfId="42" xr:uid="{00000000-0005-0000-0000-00001F000000}"/>
    <cellStyle name="20% - Énfasis4 2" xfId="43" xr:uid="{00000000-0005-0000-0000-000020000000}"/>
    <cellStyle name="20% - Énfasis4 2 2" xfId="44" xr:uid="{00000000-0005-0000-0000-000021000000}"/>
    <cellStyle name="20% - Énfasis4 3" xfId="45" xr:uid="{00000000-0005-0000-0000-000022000000}"/>
    <cellStyle name="20% - Énfasis4 3 2" xfId="46" xr:uid="{00000000-0005-0000-0000-000023000000}"/>
    <cellStyle name="20% - Énfasis4 4" xfId="47" xr:uid="{00000000-0005-0000-0000-000024000000}"/>
    <cellStyle name="20% - Énfasis4 5" xfId="48" xr:uid="{00000000-0005-0000-0000-000025000000}"/>
    <cellStyle name="20% - Énfasis5 2" xfId="49" xr:uid="{00000000-0005-0000-0000-000026000000}"/>
    <cellStyle name="20% - Énfasis5 2 2" xfId="50" xr:uid="{00000000-0005-0000-0000-000027000000}"/>
    <cellStyle name="20% - Énfasis5 3" xfId="51" xr:uid="{00000000-0005-0000-0000-000028000000}"/>
    <cellStyle name="20% - Énfasis5 3 2" xfId="52" xr:uid="{00000000-0005-0000-0000-000029000000}"/>
    <cellStyle name="20% - Énfasis5 4" xfId="53" xr:uid="{00000000-0005-0000-0000-00002A000000}"/>
    <cellStyle name="20% - Énfasis5 5" xfId="54" xr:uid="{00000000-0005-0000-0000-00002B000000}"/>
    <cellStyle name="20% - Énfasis6 2" xfId="55" xr:uid="{00000000-0005-0000-0000-00002C000000}"/>
    <cellStyle name="20% - Énfasis6 2 2" xfId="56" xr:uid="{00000000-0005-0000-0000-00002D000000}"/>
    <cellStyle name="20% - Énfasis6 3" xfId="57" xr:uid="{00000000-0005-0000-0000-00002E000000}"/>
    <cellStyle name="20% - Énfasis6 3 2" xfId="58" xr:uid="{00000000-0005-0000-0000-00002F000000}"/>
    <cellStyle name="20% - Énfasis6 4" xfId="59" xr:uid="{00000000-0005-0000-0000-000030000000}"/>
    <cellStyle name="20% - Énfasis6 5" xfId="60" xr:uid="{00000000-0005-0000-0000-000031000000}"/>
    <cellStyle name="40% - Accent1" xfId="61" xr:uid="{00000000-0005-0000-0000-000032000000}"/>
    <cellStyle name="40% - Accent1 2" xfId="62" xr:uid="{00000000-0005-0000-0000-000033000000}"/>
    <cellStyle name="40% - Accent2" xfId="63" xr:uid="{00000000-0005-0000-0000-000034000000}"/>
    <cellStyle name="40% - Accent2 2" xfId="64" xr:uid="{00000000-0005-0000-0000-000035000000}"/>
    <cellStyle name="40% - Accent3" xfId="65" xr:uid="{00000000-0005-0000-0000-000036000000}"/>
    <cellStyle name="40% - Accent3 2" xfId="66" xr:uid="{00000000-0005-0000-0000-000037000000}"/>
    <cellStyle name="40% - Accent4" xfId="67" xr:uid="{00000000-0005-0000-0000-000038000000}"/>
    <cellStyle name="40% - Accent4 2" xfId="68" xr:uid="{00000000-0005-0000-0000-000039000000}"/>
    <cellStyle name="40% - Accent5" xfId="69" xr:uid="{00000000-0005-0000-0000-00003A000000}"/>
    <cellStyle name="40% - Accent5 2" xfId="70" xr:uid="{00000000-0005-0000-0000-00003B000000}"/>
    <cellStyle name="40% - Accent6" xfId="71" xr:uid="{00000000-0005-0000-0000-00003C000000}"/>
    <cellStyle name="40% - Accent6 2" xfId="72" xr:uid="{00000000-0005-0000-0000-00003D000000}"/>
    <cellStyle name="40% - Énfasis1 2" xfId="73" xr:uid="{00000000-0005-0000-0000-00003E000000}"/>
    <cellStyle name="40% - Énfasis1 2 2" xfId="74" xr:uid="{00000000-0005-0000-0000-00003F000000}"/>
    <cellStyle name="40% - Énfasis1 3" xfId="75" xr:uid="{00000000-0005-0000-0000-000040000000}"/>
    <cellStyle name="40% - Énfasis1 3 2" xfId="76" xr:uid="{00000000-0005-0000-0000-000041000000}"/>
    <cellStyle name="40% - Énfasis1 4" xfId="77" xr:uid="{00000000-0005-0000-0000-000042000000}"/>
    <cellStyle name="40% - Énfasis1 5" xfId="78" xr:uid="{00000000-0005-0000-0000-000043000000}"/>
    <cellStyle name="40% - Énfasis2 2" xfId="79" xr:uid="{00000000-0005-0000-0000-000044000000}"/>
    <cellStyle name="40% - Énfasis2 2 2" xfId="80" xr:uid="{00000000-0005-0000-0000-000045000000}"/>
    <cellStyle name="40% - Énfasis2 3" xfId="81" xr:uid="{00000000-0005-0000-0000-000046000000}"/>
    <cellStyle name="40% - Énfasis2 3 2" xfId="82" xr:uid="{00000000-0005-0000-0000-000047000000}"/>
    <cellStyle name="40% - Énfasis2 4" xfId="83" xr:uid="{00000000-0005-0000-0000-000048000000}"/>
    <cellStyle name="40% - Énfasis2 5" xfId="84" xr:uid="{00000000-0005-0000-0000-000049000000}"/>
    <cellStyle name="40% - Énfasis3 2" xfId="85" xr:uid="{00000000-0005-0000-0000-00004A000000}"/>
    <cellStyle name="40% - Énfasis3 2 2" xfId="86" xr:uid="{00000000-0005-0000-0000-00004B000000}"/>
    <cellStyle name="40% - Énfasis3 3" xfId="87" xr:uid="{00000000-0005-0000-0000-00004C000000}"/>
    <cellStyle name="40% - Énfasis3 3 2" xfId="88" xr:uid="{00000000-0005-0000-0000-00004D000000}"/>
    <cellStyle name="40% - Énfasis3 4" xfId="89" xr:uid="{00000000-0005-0000-0000-00004E000000}"/>
    <cellStyle name="40% - Énfasis3 5" xfId="90" xr:uid="{00000000-0005-0000-0000-00004F000000}"/>
    <cellStyle name="40% - Énfasis4 2" xfId="91" xr:uid="{00000000-0005-0000-0000-000050000000}"/>
    <cellStyle name="40% - Énfasis4 2 2" xfId="92" xr:uid="{00000000-0005-0000-0000-000051000000}"/>
    <cellStyle name="40% - Énfasis4 3" xfId="93" xr:uid="{00000000-0005-0000-0000-000052000000}"/>
    <cellStyle name="40% - Énfasis4 3 2" xfId="94" xr:uid="{00000000-0005-0000-0000-000053000000}"/>
    <cellStyle name="40% - Énfasis4 4" xfId="95" xr:uid="{00000000-0005-0000-0000-000054000000}"/>
    <cellStyle name="40% - Énfasis4 5" xfId="96" xr:uid="{00000000-0005-0000-0000-000055000000}"/>
    <cellStyle name="40% - Énfasis5 2" xfId="97" xr:uid="{00000000-0005-0000-0000-000056000000}"/>
    <cellStyle name="40% - Énfasis5 2 2" xfId="98" xr:uid="{00000000-0005-0000-0000-000057000000}"/>
    <cellStyle name="40% - Énfasis5 3" xfId="99" xr:uid="{00000000-0005-0000-0000-000058000000}"/>
    <cellStyle name="40% - Énfasis5 3 2" xfId="100" xr:uid="{00000000-0005-0000-0000-000059000000}"/>
    <cellStyle name="40% - Énfasis5 4" xfId="101" xr:uid="{00000000-0005-0000-0000-00005A000000}"/>
    <cellStyle name="40% - Énfasis5 5" xfId="102" xr:uid="{00000000-0005-0000-0000-00005B000000}"/>
    <cellStyle name="40% - Énfasis6 2" xfId="103" xr:uid="{00000000-0005-0000-0000-00005C000000}"/>
    <cellStyle name="40% - Énfasis6 2 2" xfId="104" xr:uid="{00000000-0005-0000-0000-00005D000000}"/>
    <cellStyle name="40% - Énfasis6 3" xfId="105" xr:uid="{00000000-0005-0000-0000-00005E000000}"/>
    <cellStyle name="40% - Énfasis6 3 2" xfId="106" xr:uid="{00000000-0005-0000-0000-00005F000000}"/>
    <cellStyle name="40% - Énfasis6 4" xfId="107" xr:uid="{00000000-0005-0000-0000-000060000000}"/>
    <cellStyle name="40% - Énfasis6 5" xfId="108" xr:uid="{00000000-0005-0000-0000-000061000000}"/>
    <cellStyle name="60% - Accent1" xfId="109" xr:uid="{00000000-0005-0000-0000-000062000000}"/>
    <cellStyle name="60% - Accent1 2" xfId="110" xr:uid="{00000000-0005-0000-0000-000063000000}"/>
    <cellStyle name="60% - Accent2" xfId="111" xr:uid="{00000000-0005-0000-0000-000064000000}"/>
    <cellStyle name="60% - Accent2 2" xfId="112" xr:uid="{00000000-0005-0000-0000-000065000000}"/>
    <cellStyle name="60% - Accent3" xfId="113" xr:uid="{00000000-0005-0000-0000-000066000000}"/>
    <cellStyle name="60% - Accent3 2" xfId="114" xr:uid="{00000000-0005-0000-0000-000067000000}"/>
    <cellStyle name="60% - Accent4" xfId="115" xr:uid="{00000000-0005-0000-0000-000068000000}"/>
    <cellStyle name="60% - Accent4 2" xfId="116" xr:uid="{00000000-0005-0000-0000-000069000000}"/>
    <cellStyle name="60% - Accent5" xfId="117" xr:uid="{00000000-0005-0000-0000-00006A000000}"/>
    <cellStyle name="60% - Accent5 2" xfId="118" xr:uid="{00000000-0005-0000-0000-00006B000000}"/>
    <cellStyle name="60% - Accent6" xfId="119" xr:uid="{00000000-0005-0000-0000-00006C000000}"/>
    <cellStyle name="60% - Accent6 2" xfId="120" xr:uid="{00000000-0005-0000-0000-00006D000000}"/>
    <cellStyle name="Accent1" xfId="121" xr:uid="{00000000-0005-0000-0000-00006E000000}"/>
    <cellStyle name="Accent1 2" xfId="122" xr:uid="{00000000-0005-0000-0000-00006F000000}"/>
    <cellStyle name="Accent2" xfId="123" xr:uid="{00000000-0005-0000-0000-000070000000}"/>
    <cellStyle name="Accent2 2" xfId="124" xr:uid="{00000000-0005-0000-0000-000071000000}"/>
    <cellStyle name="Accent3" xfId="125" xr:uid="{00000000-0005-0000-0000-000072000000}"/>
    <cellStyle name="Accent3 2" xfId="126" xr:uid="{00000000-0005-0000-0000-000073000000}"/>
    <cellStyle name="Accent4" xfId="127" xr:uid="{00000000-0005-0000-0000-000074000000}"/>
    <cellStyle name="Accent4 2" xfId="128" xr:uid="{00000000-0005-0000-0000-000075000000}"/>
    <cellStyle name="Accent5" xfId="129" xr:uid="{00000000-0005-0000-0000-000076000000}"/>
    <cellStyle name="Accent5 2" xfId="130" xr:uid="{00000000-0005-0000-0000-000077000000}"/>
    <cellStyle name="Accent6" xfId="131" xr:uid="{00000000-0005-0000-0000-000078000000}"/>
    <cellStyle name="Accent6 2" xfId="132" xr:uid="{00000000-0005-0000-0000-000079000000}"/>
    <cellStyle name="Bad" xfId="133" xr:uid="{00000000-0005-0000-0000-00007A000000}"/>
    <cellStyle name="Bad 2" xfId="134" xr:uid="{00000000-0005-0000-0000-00007B000000}"/>
    <cellStyle name="Calculation" xfId="135" xr:uid="{00000000-0005-0000-0000-00007C000000}"/>
    <cellStyle name="Calculation 2" xfId="136" xr:uid="{00000000-0005-0000-0000-00007D000000}"/>
    <cellStyle name="Check Cell" xfId="137" xr:uid="{00000000-0005-0000-0000-00007E000000}"/>
    <cellStyle name="Comma 2" xfId="138" xr:uid="{00000000-0005-0000-0000-00007F000000}"/>
    <cellStyle name="Comma 2 2" xfId="139" xr:uid="{00000000-0005-0000-0000-000080000000}"/>
    <cellStyle name="Diseño" xfId="4" xr:uid="{00000000-0005-0000-0000-000081000000}"/>
    <cellStyle name="Diseño 2" xfId="140" xr:uid="{00000000-0005-0000-0000-000082000000}"/>
    <cellStyle name="Diseño 3" xfId="141" xr:uid="{00000000-0005-0000-0000-000083000000}"/>
    <cellStyle name="Diseño_Form 2 - Carga (TM)" xfId="142" xr:uid="{00000000-0005-0000-0000-000084000000}"/>
    <cellStyle name="Estilo 1" xfId="143" xr:uid="{00000000-0005-0000-0000-000085000000}"/>
    <cellStyle name="Euro" xfId="144" xr:uid="{00000000-0005-0000-0000-000086000000}"/>
    <cellStyle name="Euro 2" xfId="145" xr:uid="{00000000-0005-0000-0000-000087000000}"/>
    <cellStyle name="Euro 3" xfId="146" xr:uid="{00000000-0005-0000-0000-000088000000}"/>
    <cellStyle name="Euro 3 2" xfId="147" xr:uid="{00000000-0005-0000-0000-000089000000}"/>
    <cellStyle name="Euro 4" xfId="148" xr:uid="{00000000-0005-0000-0000-00008A000000}"/>
    <cellStyle name="Euro_Form 2 - Carga (TM)" xfId="149" xr:uid="{00000000-0005-0000-0000-00008B000000}"/>
    <cellStyle name="Excel Built-in Normal" xfId="150" xr:uid="{00000000-0005-0000-0000-00008C000000}"/>
    <cellStyle name="Excel Built-in Normal 2" xfId="151" xr:uid="{00000000-0005-0000-0000-00008D000000}"/>
    <cellStyle name="Excel Built-in Normal 3" xfId="152" xr:uid="{00000000-0005-0000-0000-00008E000000}"/>
    <cellStyle name="Excel Built-in Normal 4" xfId="153" xr:uid="{00000000-0005-0000-0000-00008F000000}"/>
    <cellStyle name="Excel Built-in Normal 5" xfId="154" xr:uid="{00000000-0005-0000-0000-000090000000}"/>
    <cellStyle name="Excel Built-in Normal 6" xfId="155" xr:uid="{00000000-0005-0000-0000-000091000000}"/>
    <cellStyle name="Excel Built-in Normal 7" xfId="156" xr:uid="{00000000-0005-0000-0000-000092000000}"/>
    <cellStyle name="Excel Built-in Normal 8" xfId="157" xr:uid="{00000000-0005-0000-0000-000093000000}"/>
    <cellStyle name="Explanatory Text" xfId="158" xr:uid="{00000000-0005-0000-0000-000094000000}"/>
    <cellStyle name="Explanatory Text 2" xfId="159" xr:uid="{00000000-0005-0000-0000-000095000000}"/>
    <cellStyle name="Good" xfId="160" xr:uid="{00000000-0005-0000-0000-000096000000}"/>
    <cellStyle name="Heading 1" xfId="161" xr:uid="{00000000-0005-0000-0000-000097000000}"/>
    <cellStyle name="Heading 1 2" xfId="162" xr:uid="{00000000-0005-0000-0000-000098000000}"/>
    <cellStyle name="Heading 2" xfId="163" xr:uid="{00000000-0005-0000-0000-000099000000}"/>
    <cellStyle name="Heading 2 2" xfId="164" xr:uid="{00000000-0005-0000-0000-00009A000000}"/>
    <cellStyle name="Heading 3" xfId="165" xr:uid="{00000000-0005-0000-0000-00009B000000}"/>
    <cellStyle name="Heading 3 2" xfId="166" xr:uid="{00000000-0005-0000-0000-00009C000000}"/>
    <cellStyle name="Heading 4" xfId="167" xr:uid="{00000000-0005-0000-0000-00009D000000}"/>
    <cellStyle name="Hipervínculo" xfId="6" builtinId="8"/>
    <cellStyle name="Input" xfId="168" xr:uid="{00000000-0005-0000-0000-00009F000000}"/>
    <cellStyle name="Linked Cell" xfId="169" xr:uid="{00000000-0005-0000-0000-0000A0000000}"/>
    <cellStyle name="Millares" xfId="1" builtinId="3"/>
    <cellStyle name="Millares 2" xfId="7" xr:uid="{00000000-0005-0000-0000-0000A2000000}"/>
    <cellStyle name="Millares 2 2" xfId="172" xr:uid="{00000000-0005-0000-0000-0000A3000000}"/>
    <cellStyle name="Millares 2 2 2" xfId="173" xr:uid="{00000000-0005-0000-0000-0000A4000000}"/>
    <cellStyle name="Millares 2 3" xfId="171" xr:uid="{00000000-0005-0000-0000-0000A5000000}"/>
    <cellStyle name="Millares 3" xfId="8" xr:uid="{00000000-0005-0000-0000-0000A6000000}"/>
    <cellStyle name="Millares 3 2" xfId="174" xr:uid="{00000000-0005-0000-0000-0000A7000000}"/>
    <cellStyle name="Millares 4" xfId="175" xr:uid="{00000000-0005-0000-0000-0000A8000000}"/>
    <cellStyle name="Millares 4 2" xfId="176" xr:uid="{00000000-0005-0000-0000-0000A9000000}"/>
    <cellStyle name="Millares 5" xfId="177" xr:uid="{00000000-0005-0000-0000-0000AA000000}"/>
    <cellStyle name="Millares 6" xfId="170" xr:uid="{00000000-0005-0000-0000-0000AB000000}"/>
    <cellStyle name="Neutral 2" xfId="179" xr:uid="{00000000-0005-0000-0000-0000AC000000}"/>
    <cellStyle name="Neutral 3" xfId="178" xr:uid="{00000000-0005-0000-0000-0000AD000000}"/>
    <cellStyle name="Normal" xfId="0" builtinId="0"/>
    <cellStyle name="Normal 10" xfId="5" xr:uid="{00000000-0005-0000-0000-0000AF000000}"/>
    <cellStyle name="Normal 10 2" xfId="180" xr:uid="{00000000-0005-0000-0000-0000B0000000}"/>
    <cellStyle name="Normal 10 2 2" xfId="181" xr:uid="{00000000-0005-0000-0000-0000B1000000}"/>
    <cellStyle name="Normal 10_Hoja1" xfId="182" xr:uid="{00000000-0005-0000-0000-0000B2000000}"/>
    <cellStyle name="Normal 11" xfId="183" xr:uid="{00000000-0005-0000-0000-0000B3000000}"/>
    <cellStyle name="Normal 11 2" xfId="184" xr:uid="{00000000-0005-0000-0000-0000B4000000}"/>
    <cellStyle name="Normal 11_Hoja1" xfId="185" xr:uid="{00000000-0005-0000-0000-0000B5000000}"/>
    <cellStyle name="Normal 12" xfId="186" xr:uid="{00000000-0005-0000-0000-0000B6000000}"/>
    <cellStyle name="Normal 12 2" xfId="187" xr:uid="{00000000-0005-0000-0000-0000B7000000}"/>
    <cellStyle name="Normal 12_Hoja1" xfId="188" xr:uid="{00000000-0005-0000-0000-0000B8000000}"/>
    <cellStyle name="Normal 13" xfId="189" xr:uid="{00000000-0005-0000-0000-0000B9000000}"/>
    <cellStyle name="Normal 13 2" xfId="190" xr:uid="{00000000-0005-0000-0000-0000BA000000}"/>
    <cellStyle name="Normal 13 3" xfId="191" xr:uid="{00000000-0005-0000-0000-0000BB000000}"/>
    <cellStyle name="Normal 14" xfId="192" xr:uid="{00000000-0005-0000-0000-0000BC000000}"/>
    <cellStyle name="Normal 15" xfId="193" xr:uid="{00000000-0005-0000-0000-0000BD000000}"/>
    <cellStyle name="Normal 15 2" xfId="194" xr:uid="{00000000-0005-0000-0000-0000BE000000}"/>
    <cellStyle name="Normal 15 3" xfId="195" xr:uid="{00000000-0005-0000-0000-0000BF000000}"/>
    <cellStyle name="Normal 16" xfId="196" xr:uid="{00000000-0005-0000-0000-0000C0000000}"/>
    <cellStyle name="Normal 16 2" xfId="197" xr:uid="{00000000-0005-0000-0000-0000C1000000}"/>
    <cellStyle name="Normal 16 3" xfId="198" xr:uid="{00000000-0005-0000-0000-0000C2000000}"/>
    <cellStyle name="Normal 17" xfId="199" xr:uid="{00000000-0005-0000-0000-0000C3000000}"/>
    <cellStyle name="Normal 17 2" xfId="200" xr:uid="{00000000-0005-0000-0000-0000C4000000}"/>
    <cellStyle name="Normal 18" xfId="201" xr:uid="{00000000-0005-0000-0000-0000C5000000}"/>
    <cellStyle name="Normal 18 2" xfId="202" xr:uid="{00000000-0005-0000-0000-0000C6000000}"/>
    <cellStyle name="Normal 19" xfId="203" xr:uid="{00000000-0005-0000-0000-0000C7000000}"/>
    <cellStyle name="Normal 19 2" xfId="204" xr:uid="{00000000-0005-0000-0000-0000C8000000}"/>
    <cellStyle name="Normal 2" xfId="3" xr:uid="{00000000-0005-0000-0000-0000C9000000}"/>
    <cellStyle name="Normal 2 10" xfId="206" xr:uid="{00000000-0005-0000-0000-0000CA000000}"/>
    <cellStyle name="Normal 2 10 10" xfId="207" xr:uid="{00000000-0005-0000-0000-0000CB000000}"/>
    <cellStyle name="Normal 2 10 11" xfId="208" xr:uid="{00000000-0005-0000-0000-0000CC000000}"/>
    <cellStyle name="Normal 2 10 12" xfId="209" xr:uid="{00000000-0005-0000-0000-0000CD000000}"/>
    <cellStyle name="Normal 2 10 13" xfId="210" xr:uid="{00000000-0005-0000-0000-0000CE000000}"/>
    <cellStyle name="Normal 2 10 13 2" xfId="211" xr:uid="{00000000-0005-0000-0000-0000CF000000}"/>
    <cellStyle name="Normal 2 10 13 2 2" xfId="212" xr:uid="{00000000-0005-0000-0000-0000D0000000}"/>
    <cellStyle name="Normal 2 10 13 2 3" xfId="213" xr:uid="{00000000-0005-0000-0000-0000D1000000}"/>
    <cellStyle name="Normal 2 10 14" xfId="214" xr:uid="{00000000-0005-0000-0000-0000D2000000}"/>
    <cellStyle name="Normal 2 10 2" xfId="215" xr:uid="{00000000-0005-0000-0000-0000D3000000}"/>
    <cellStyle name="Normal 2 10 2 2" xfId="216" xr:uid="{00000000-0005-0000-0000-0000D4000000}"/>
    <cellStyle name="Normal 2 10 3" xfId="217" xr:uid="{00000000-0005-0000-0000-0000D5000000}"/>
    <cellStyle name="Normal 2 10 3 2" xfId="218" xr:uid="{00000000-0005-0000-0000-0000D6000000}"/>
    <cellStyle name="Normal 2 10 4" xfId="219" xr:uid="{00000000-0005-0000-0000-0000D7000000}"/>
    <cellStyle name="Normal 2 10 4 2" xfId="220" xr:uid="{00000000-0005-0000-0000-0000D8000000}"/>
    <cellStyle name="Normal 2 10 5" xfId="221" xr:uid="{00000000-0005-0000-0000-0000D9000000}"/>
    <cellStyle name="Normal 2 10 5 2" xfId="222" xr:uid="{00000000-0005-0000-0000-0000DA000000}"/>
    <cellStyle name="Normal 2 10 6" xfId="223" xr:uid="{00000000-0005-0000-0000-0000DB000000}"/>
    <cellStyle name="Normal 2 10 7" xfId="224" xr:uid="{00000000-0005-0000-0000-0000DC000000}"/>
    <cellStyle name="Normal 2 10 8" xfId="225" xr:uid="{00000000-0005-0000-0000-0000DD000000}"/>
    <cellStyle name="Normal 2 10 9" xfId="226" xr:uid="{00000000-0005-0000-0000-0000DE000000}"/>
    <cellStyle name="Normal 2 10_Form 2 - Carga (TM)" xfId="227" xr:uid="{00000000-0005-0000-0000-0000DF000000}"/>
    <cellStyle name="Normal 2 11" xfId="228" xr:uid="{00000000-0005-0000-0000-0000E0000000}"/>
    <cellStyle name="Normal 2 11 2" xfId="229" xr:uid="{00000000-0005-0000-0000-0000E1000000}"/>
    <cellStyle name="Normal 2 12" xfId="230" xr:uid="{00000000-0005-0000-0000-0000E2000000}"/>
    <cellStyle name="Normal 2 12 2" xfId="231" xr:uid="{00000000-0005-0000-0000-0000E3000000}"/>
    <cellStyle name="Normal 2 13" xfId="232" xr:uid="{00000000-0005-0000-0000-0000E4000000}"/>
    <cellStyle name="Normal 2 13 2" xfId="233" xr:uid="{00000000-0005-0000-0000-0000E5000000}"/>
    <cellStyle name="Normal 2 14" xfId="234" xr:uid="{00000000-0005-0000-0000-0000E6000000}"/>
    <cellStyle name="Normal 2 14 2" xfId="235" xr:uid="{00000000-0005-0000-0000-0000E7000000}"/>
    <cellStyle name="Normal 2 15" xfId="236" xr:uid="{00000000-0005-0000-0000-0000E8000000}"/>
    <cellStyle name="Normal 2 15 2" xfId="237" xr:uid="{00000000-0005-0000-0000-0000E9000000}"/>
    <cellStyle name="Normal 2 16" xfId="238" xr:uid="{00000000-0005-0000-0000-0000EA000000}"/>
    <cellStyle name="Normal 2 16 2" xfId="239" xr:uid="{00000000-0005-0000-0000-0000EB000000}"/>
    <cellStyle name="Normal 2 17" xfId="240" xr:uid="{00000000-0005-0000-0000-0000EC000000}"/>
    <cellStyle name="Normal 2 17 2" xfId="241" xr:uid="{00000000-0005-0000-0000-0000ED000000}"/>
    <cellStyle name="Normal 2 17 2 2" xfId="242" xr:uid="{00000000-0005-0000-0000-0000EE000000}"/>
    <cellStyle name="Normal 2 17 3" xfId="243" xr:uid="{00000000-0005-0000-0000-0000EF000000}"/>
    <cellStyle name="Normal 2 17_Form 2 - Carga (TM)" xfId="244" xr:uid="{00000000-0005-0000-0000-0000F0000000}"/>
    <cellStyle name="Normal 2 18" xfId="245" xr:uid="{00000000-0005-0000-0000-0000F1000000}"/>
    <cellStyle name="Normal 2 18 2" xfId="246" xr:uid="{00000000-0005-0000-0000-0000F2000000}"/>
    <cellStyle name="Normal 2 19" xfId="247" xr:uid="{00000000-0005-0000-0000-0000F3000000}"/>
    <cellStyle name="Normal 2 19 2" xfId="248" xr:uid="{00000000-0005-0000-0000-0000F4000000}"/>
    <cellStyle name="Normal 2 2" xfId="9" xr:uid="{00000000-0005-0000-0000-0000F5000000}"/>
    <cellStyle name="Normal 2 2 2" xfId="250" xr:uid="{00000000-0005-0000-0000-0000F6000000}"/>
    <cellStyle name="Normal 2 2 2 2" xfId="251" xr:uid="{00000000-0005-0000-0000-0000F7000000}"/>
    <cellStyle name="Normal 2 2 2 2 2" xfId="252" xr:uid="{00000000-0005-0000-0000-0000F8000000}"/>
    <cellStyle name="Normal 2 2 2_Form 2 - Carga (TM)" xfId="253" xr:uid="{00000000-0005-0000-0000-0000F9000000}"/>
    <cellStyle name="Normal 2 2 3" xfId="254" xr:uid="{00000000-0005-0000-0000-0000FA000000}"/>
    <cellStyle name="Normal 2 2 3 2" xfId="255" xr:uid="{00000000-0005-0000-0000-0000FB000000}"/>
    <cellStyle name="Normal 2 2 3 3" xfId="256" xr:uid="{00000000-0005-0000-0000-0000FC000000}"/>
    <cellStyle name="Normal 2 2 4" xfId="257" xr:uid="{00000000-0005-0000-0000-0000FD000000}"/>
    <cellStyle name="Normal 2 2 5" xfId="258" xr:uid="{00000000-0005-0000-0000-0000FE000000}"/>
    <cellStyle name="Normal 2 2 6" xfId="259" xr:uid="{00000000-0005-0000-0000-0000FF000000}"/>
    <cellStyle name="Normal 2 2 7" xfId="260" xr:uid="{00000000-0005-0000-0000-000000010000}"/>
    <cellStyle name="Normal 2 2 8" xfId="249" xr:uid="{00000000-0005-0000-0000-000001010000}"/>
    <cellStyle name="Normal 2 2_Form 2 - Carga (TM)" xfId="261" xr:uid="{00000000-0005-0000-0000-000002010000}"/>
    <cellStyle name="Normal 2 20" xfId="262" xr:uid="{00000000-0005-0000-0000-000003010000}"/>
    <cellStyle name="Normal 2 20 2" xfId="263" xr:uid="{00000000-0005-0000-0000-000004010000}"/>
    <cellStyle name="Normal 2 21" xfId="264" xr:uid="{00000000-0005-0000-0000-000005010000}"/>
    <cellStyle name="Normal 2 22" xfId="265" xr:uid="{00000000-0005-0000-0000-000006010000}"/>
    <cellStyle name="Normal 2 23" xfId="266" xr:uid="{00000000-0005-0000-0000-000007010000}"/>
    <cellStyle name="Normal 2 24" xfId="267" xr:uid="{00000000-0005-0000-0000-000008010000}"/>
    <cellStyle name="Normal 2 25" xfId="268" xr:uid="{00000000-0005-0000-0000-000009010000}"/>
    <cellStyle name="Normal 2 26" xfId="205" xr:uid="{00000000-0005-0000-0000-00000A010000}"/>
    <cellStyle name="Normal 2 3" xfId="269" xr:uid="{00000000-0005-0000-0000-00000B010000}"/>
    <cellStyle name="Normal 2 3 2" xfId="270" xr:uid="{00000000-0005-0000-0000-00000C010000}"/>
    <cellStyle name="Normal 2 3 3" xfId="271" xr:uid="{00000000-0005-0000-0000-00000D010000}"/>
    <cellStyle name="Normal 2 3_Form 2 - Carga (TM)" xfId="272" xr:uid="{00000000-0005-0000-0000-00000E010000}"/>
    <cellStyle name="Normal 2 4" xfId="273" xr:uid="{00000000-0005-0000-0000-00000F010000}"/>
    <cellStyle name="Normal 2 4 2" xfId="274" xr:uid="{00000000-0005-0000-0000-000010010000}"/>
    <cellStyle name="Normal 2 4 2 2" xfId="275" xr:uid="{00000000-0005-0000-0000-000011010000}"/>
    <cellStyle name="Normal 2 4 3" xfId="276" xr:uid="{00000000-0005-0000-0000-000012010000}"/>
    <cellStyle name="Normal 2 4_TEUS" xfId="277" xr:uid="{00000000-0005-0000-0000-000013010000}"/>
    <cellStyle name="Normal 2 5" xfId="278" xr:uid="{00000000-0005-0000-0000-000014010000}"/>
    <cellStyle name="Normal 2 6" xfId="279" xr:uid="{00000000-0005-0000-0000-000015010000}"/>
    <cellStyle name="Normal 2 6 2" xfId="280" xr:uid="{00000000-0005-0000-0000-000016010000}"/>
    <cellStyle name="Normal 2 7" xfId="281" xr:uid="{00000000-0005-0000-0000-000017010000}"/>
    <cellStyle name="Normal 2 7 2" xfId="282" xr:uid="{00000000-0005-0000-0000-000018010000}"/>
    <cellStyle name="Normal 2 7 2 2" xfId="283" xr:uid="{00000000-0005-0000-0000-000019010000}"/>
    <cellStyle name="Normal 2 7 2 2 2" xfId="284" xr:uid="{00000000-0005-0000-0000-00001A010000}"/>
    <cellStyle name="Normal 2 7 2 3" xfId="285" xr:uid="{00000000-0005-0000-0000-00001B010000}"/>
    <cellStyle name="Normal 2 7 2_Form 2 - Carga (TM)" xfId="286" xr:uid="{00000000-0005-0000-0000-00001C010000}"/>
    <cellStyle name="Normal 2 7_Form 2 - Carga (TM)" xfId="287" xr:uid="{00000000-0005-0000-0000-00001D010000}"/>
    <cellStyle name="Normal 2 8" xfId="288" xr:uid="{00000000-0005-0000-0000-00001E010000}"/>
    <cellStyle name="Normal 2 8 2" xfId="289" xr:uid="{00000000-0005-0000-0000-00001F010000}"/>
    <cellStyle name="Normal 2 8 3" xfId="290" xr:uid="{00000000-0005-0000-0000-000020010000}"/>
    <cellStyle name="Normal 2 9" xfId="291" xr:uid="{00000000-0005-0000-0000-000021010000}"/>
    <cellStyle name="Normal 2 9 2" xfId="292" xr:uid="{00000000-0005-0000-0000-000022010000}"/>
    <cellStyle name="Normal 2 9 3" xfId="293" xr:uid="{00000000-0005-0000-0000-000023010000}"/>
    <cellStyle name="Normal 2_01 Ocupabilidad TP Callao" xfId="294" xr:uid="{00000000-0005-0000-0000-000024010000}"/>
    <cellStyle name="Normal 20" xfId="295" xr:uid="{00000000-0005-0000-0000-000025010000}"/>
    <cellStyle name="Normal 20 2" xfId="296" xr:uid="{00000000-0005-0000-0000-000026010000}"/>
    <cellStyle name="Normal 21" xfId="297" xr:uid="{00000000-0005-0000-0000-000027010000}"/>
    <cellStyle name="Normal 21 2" xfId="298" xr:uid="{00000000-0005-0000-0000-000028010000}"/>
    <cellStyle name="Normal 22" xfId="299" xr:uid="{00000000-0005-0000-0000-000029010000}"/>
    <cellStyle name="Normal 22 2" xfId="300" xr:uid="{00000000-0005-0000-0000-00002A010000}"/>
    <cellStyle name="Normal 23" xfId="301" xr:uid="{00000000-0005-0000-0000-00002B010000}"/>
    <cellStyle name="Normal 23 2" xfId="302" xr:uid="{00000000-0005-0000-0000-00002C010000}"/>
    <cellStyle name="Normal 24" xfId="303" xr:uid="{00000000-0005-0000-0000-00002D010000}"/>
    <cellStyle name="Normal 25" xfId="456" xr:uid="{00000000-0005-0000-0000-00002E010000}"/>
    <cellStyle name="Normal 3" xfId="10" xr:uid="{00000000-0005-0000-0000-00002F010000}"/>
    <cellStyle name="Normal 3 10" xfId="305" xr:uid="{00000000-0005-0000-0000-000030010000}"/>
    <cellStyle name="Normal 3 11" xfId="306" xr:uid="{00000000-0005-0000-0000-000031010000}"/>
    <cellStyle name="Normal 3 12" xfId="304" xr:uid="{00000000-0005-0000-0000-000032010000}"/>
    <cellStyle name="Normal 3 2" xfId="307" xr:uid="{00000000-0005-0000-0000-000033010000}"/>
    <cellStyle name="Normal 3 2 2" xfId="308" xr:uid="{00000000-0005-0000-0000-000034010000}"/>
    <cellStyle name="Normal 3 2 2 2" xfId="309" xr:uid="{00000000-0005-0000-0000-000035010000}"/>
    <cellStyle name="Normal 3 2 2 2 2" xfId="310" xr:uid="{00000000-0005-0000-0000-000036010000}"/>
    <cellStyle name="Normal 3 2 2_Form 2 - Carga (TM)" xfId="311" xr:uid="{00000000-0005-0000-0000-000037010000}"/>
    <cellStyle name="Normal 3 2 3" xfId="312" xr:uid="{00000000-0005-0000-0000-000038010000}"/>
    <cellStyle name="Normal 3 2_Form 2 - Carga (TM)" xfId="313" xr:uid="{00000000-0005-0000-0000-000039010000}"/>
    <cellStyle name="Normal 3 3" xfId="314" xr:uid="{00000000-0005-0000-0000-00003A010000}"/>
    <cellStyle name="Normal 3 4" xfId="315" xr:uid="{00000000-0005-0000-0000-00003B010000}"/>
    <cellStyle name="Normal 3 5" xfId="316" xr:uid="{00000000-0005-0000-0000-00003C010000}"/>
    <cellStyle name="Normal 3 6" xfId="317" xr:uid="{00000000-0005-0000-0000-00003D010000}"/>
    <cellStyle name="Normal 3 7" xfId="318" xr:uid="{00000000-0005-0000-0000-00003E010000}"/>
    <cellStyle name="Normal 3 7 2" xfId="319" xr:uid="{00000000-0005-0000-0000-00003F010000}"/>
    <cellStyle name="Normal 3 7 3" xfId="320" xr:uid="{00000000-0005-0000-0000-000040010000}"/>
    <cellStyle name="Normal 3 8" xfId="321" xr:uid="{00000000-0005-0000-0000-000041010000}"/>
    <cellStyle name="Normal 3 8 2" xfId="322" xr:uid="{00000000-0005-0000-0000-000042010000}"/>
    <cellStyle name="Normal 3 8 3" xfId="323" xr:uid="{00000000-0005-0000-0000-000043010000}"/>
    <cellStyle name="Normal 3 9" xfId="324" xr:uid="{00000000-0005-0000-0000-000044010000}"/>
    <cellStyle name="Normal 3 9 2" xfId="325" xr:uid="{00000000-0005-0000-0000-000045010000}"/>
    <cellStyle name="Normal 3_110913 Formatos estandarizados de Instalaciones Portuarias" xfId="326" xr:uid="{00000000-0005-0000-0000-000046010000}"/>
    <cellStyle name="Normal 4" xfId="327" xr:uid="{00000000-0005-0000-0000-000047010000}"/>
    <cellStyle name="Normal 4 2" xfId="328" xr:uid="{00000000-0005-0000-0000-000048010000}"/>
    <cellStyle name="Normal 4 2 2" xfId="329" xr:uid="{00000000-0005-0000-0000-000049010000}"/>
    <cellStyle name="Normal 4 2 2 2" xfId="330" xr:uid="{00000000-0005-0000-0000-00004A010000}"/>
    <cellStyle name="Normal 4 2 3" xfId="331" xr:uid="{00000000-0005-0000-0000-00004B010000}"/>
    <cellStyle name="Normal 4 2_Hoja1" xfId="332" xr:uid="{00000000-0005-0000-0000-00004C010000}"/>
    <cellStyle name="Normal 4 3" xfId="333" xr:uid="{00000000-0005-0000-0000-00004D010000}"/>
    <cellStyle name="Normal 4 3 2" xfId="334" xr:uid="{00000000-0005-0000-0000-00004E010000}"/>
    <cellStyle name="Normal 4 4" xfId="335" xr:uid="{00000000-0005-0000-0000-00004F010000}"/>
    <cellStyle name="Normal 4 4 2" xfId="336" xr:uid="{00000000-0005-0000-0000-000050010000}"/>
    <cellStyle name="Normal 4 5" xfId="337" xr:uid="{00000000-0005-0000-0000-000051010000}"/>
    <cellStyle name="Normal 4 5 2" xfId="338" xr:uid="{00000000-0005-0000-0000-000052010000}"/>
    <cellStyle name="Normal 4 6" xfId="339" xr:uid="{00000000-0005-0000-0000-000053010000}"/>
    <cellStyle name="Normal 4_Hoja1" xfId="340" xr:uid="{00000000-0005-0000-0000-000054010000}"/>
    <cellStyle name="Normal 5" xfId="341" xr:uid="{00000000-0005-0000-0000-000055010000}"/>
    <cellStyle name="Normal 5 2" xfId="342" xr:uid="{00000000-0005-0000-0000-000056010000}"/>
    <cellStyle name="Normal 5 2 2" xfId="343" xr:uid="{00000000-0005-0000-0000-000057010000}"/>
    <cellStyle name="Normal 5 3" xfId="344" xr:uid="{00000000-0005-0000-0000-000058010000}"/>
    <cellStyle name="Normal 5 3 2" xfId="345" xr:uid="{00000000-0005-0000-0000-000059010000}"/>
    <cellStyle name="Normal 5 4" xfId="346" xr:uid="{00000000-0005-0000-0000-00005A010000}"/>
    <cellStyle name="Normal 5 4 2" xfId="347" xr:uid="{00000000-0005-0000-0000-00005B010000}"/>
    <cellStyle name="Normal 5 4 2 2" xfId="348" xr:uid="{00000000-0005-0000-0000-00005C010000}"/>
    <cellStyle name="Normal 5 4 3" xfId="349" xr:uid="{00000000-0005-0000-0000-00005D010000}"/>
    <cellStyle name="Normal 5 4 4" xfId="350" xr:uid="{00000000-0005-0000-0000-00005E010000}"/>
    <cellStyle name="Normal 5 4 5" xfId="351" xr:uid="{00000000-0005-0000-0000-00005F010000}"/>
    <cellStyle name="Normal 5 4 6" xfId="352" xr:uid="{00000000-0005-0000-0000-000060010000}"/>
    <cellStyle name="Normal 5 4 7" xfId="353" xr:uid="{00000000-0005-0000-0000-000061010000}"/>
    <cellStyle name="Normal 5 4 7 2" xfId="354" xr:uid="{00000000-0005-0000-0000-000062010000}"/>
    <cellStyle name="Normal 5 4 7 3" xfId="355" xr:uid="{00000000-0005-0000-0000-000063010000}"/>
    <cellStyle name="Normal 5 4 7 3 2" xfId="356" xr:uid="{00000000-0005-0000-0000-000064010000}"/>
    <cellStyle name="Normal 5 4 7 3 2 2" xfId="357" xr:uid="{00000000-0005-0000-0000-000065010000}"/>
    <cellStyle name="Normal 5 4 7 3 2 2 2" xfId="358" xr:uid="{00000000-0005-0000-0000-000066010000}"/>
    <cellStyle name="Normal 5 4 7 3 2 2 2 2" xfId="359" xr:uid="{00000000-0005-0000-0000-000067010000}"/>
    <cellStyle name="Normal 5 4 7 3 2 2 2 2 2" xfId="360" xr:uid="{00000000-0005-0000-0000-000068010000}"/>
    <cellStyle name="Normal 5 4 8" xfId="361" xr:uid="{00000000-0005-0000-0000-000069010000}"/>
    <cellStyle name="Normal 5 4_Form 2 - Carga (TM)" xfId="362" xr:uid="{00000000-0005-0000-0000-00006A010000}"/>
    <cellStyle name="Normal 5 5" xfId="363" xr:uid="{00000000-0005-0000-0000-00006B010000}"/>
    <cellStyle name="Normal 5 5 2" xfId="364" xr:uid="{00000000-0005-0000-0000-00006C010000}"/>
    <cellStyle name="Normal 5_Form 2 - Carga (TM)" xfId="365" xr:uid="{00000000-0005-0000-0000-00006D010000}"/>
    <cellStyle name="Normal 6" xfId="366" xr:uid="{00000000-0005-0000-0000-00006E010000}"/>
    <cellStyle name="Normal 6 2" xfId="367" xr:uid="{00000000-0005-0000-0000-00006F010000}"/>
    <cellStyle name="Normal 7" xfId="368" xr:uid="{00000000-0005-0000-0000-000070010000}"/>
    <cellStyle name="Normal 7 2" xfId="369" xr:uid="{00000000-0005-0000-0000-000071010000}"/>
    <cellStyle name="Normal 7 2 2" xfId="370" xr:uid="{00000000-0005-0000-0000-000072010000}"/>
    <cellStyle name="Normal 8" xfId="371" xr:uid="{00000000-0005-0000-0000-000073010000}"/>
    <cellStyle name="Normal 8 2" xfId="372" xr:uid="{00000000-0005-0000-0000-000074010000}"/>
    <cellStyle name="Normal 8 2 2" xfId="373" xr:uid="{00000000-0005-0000-0000-000075010000}"/>
    <cellStyle name="Normal 8 3" xfId="374" xr:uid="{00000000-0005-0000-0000-000076010000}"/>
    <cellStyle name="Normal 8 3 2" xfId="375" xr:uid="{00000000-0005-0000-0000-000077010000}"/>
    <cellStyle name="Normal 8 4" xfId="376" xr:uid="{00000000-0005-0000-0000-000078010000}"/>
    <cellStyle name="Normal 8 4 2" xfId="377" xr:uid="{00000000-0005-0000-0000-000079010000}"/>
    <cellStyle name="Normal 8 4 2 2" xfId="378" xr:uid="{00000000-0005-0000-0000-00007A010000}"/>
    <cellStyle name="Normal 8 4 3" xfId="379" xr:uid="{00000000-0005-0000-0000-00007B010000}"/>
    <cellStyle name="Normal 8 4 3 2" xfId="380" xr:uid="{00000000-0005-0000-0000-00007C010000}"/>
    <cellStyle name="Normal 8 4 3 2 2" xfId="381" xr:uid="{00000000-0005-0000-0000-00007D010000}"/>
    <cellStyle name="Normal 8 4 3 2 2 2" xfId="382" xr:uid="{00000000-0005-0000-0000-00007E010000}"/>
    <cellStyle name="Normal 8 4 3 2 3" xfId="383" xr:uid="{00000000-0005-0000-0000-00007F010000}"/>
    <cellStyle name="Normal 8 4 3 2 3 2" xfId="384" xr:uid="{00000000-0005-0000-0000-000080010000}"/>
    <cellStyle name="Normal 8 4 3 2 3 2 2" xfId="385" xr:uid="{00000000-0005-0000-0000-000081010000}"/>
    <cellStyle name="Normal 8 4 3 2 3 3" xfId="386" xr:uid="{00000000-0005-0000-0000-000082010000}"/>
    <cellStyle name="Normal 8 4 3 2 3 4" xfId="387" xr:uid="{00000000-0005-0000-0000-000083010000}"/>
    <cellStyle name="Normal 8 4 3 2 3 5" xfId="388" xr:uid="{00000000-0005-0000-0000-000084010000}"/>
    <cellStyle name="Normal 8 4 3 2 3 6" xfId="389" xr:uid="{00000000-0005-0000-0000-000085010000}"/>
    <cellStyle name="Normal 8 4 3 2 3 7" xfId="390" xr:uid="{00000000-0005-0000-0000-000086010000}"/>
    <cellStyle name="Normal 8 4 3 2 3 7 2" xfId="391" xr:uid="{00000000-0005-0000-0000-000087010000}"/>
    <cellStyle name="Normal 8 4 3 2 3 7 3" xfId="392" xr:uid="{00000000-0005-0000-0000-000088010000}"/>
    <cellStyle name="Normal 8 4 3 2 3 7 3 2" xfId="393" xr:uid="{00000000-0005-0000-0000-000089010000}"/>
    <cellStyle name="Normal 8 4 3 2 3 7 3 2 2" xfId="394" xr:uid="{00000000-0005-0000-0000-00008A010000}"/>
    <cellStyle name="Normal 8 4 3 2 3 7 3 2 2 2" xfId="395" xr:uid="{00000000-0005-0000-0000-00008B010000}"/>
    <cellStyle name="Normal 8 4 3 2 3 7 3 2 2 2 2" xfId="396" xr:uid="{00000000-0005-0000-0000-00008C010000}"/>
    <cellStyle name="Normal 8 4 3 2 3 7 3 2 2 2 2 2" xfId="397" xr:uid="{00000000-0005-0000-0000-00008D010000}"/>
    <cellStyle name="Normal 8 4 3 2 3 8" xfId="398" xr:uid="{00000000-0005-0000-0000-00008E010000}"/>
    <cellStyle name="Normal 8 4 3 2 3_Form 2 - Carga (TM)" xfId="399" xr:uid="{00000000-0005-0000-0000-00008F010000}"/>
    <cellStyle name="Normal 8 4 3 2 4" xfId="400" xr:uid="{00000000-0005-0000-0000-000090010000}"/>
    <cellStyle name="Normal 8 4 3 2 4 2" xfId="401" xr:uid="{00000000-0005-0000-0000-000091010000}"/>
    <cellStyle name="Normal 8 4 3 2 5" xfId="402" xr:uid="{00000000-0005-0000-0000-000092010000}"/>
    <cellStyle name="Normal 8 4 3 2_Form 2 - Carga (TM)" xfId="403" xr:uid="{00000000-0005-0000-0000-000093010000}"/>
    <cellStyle name="Normal 8 4 3 3" xfId="404" xr:uid="{00000000-0005-0000-0000-000094010000}"/>
    <cellStyle name="Normal 8 4 3_Form 2 - Carga (TM)" xfId="405" xr:uid="{00000000-0005-0000-0000-000095010000}"/>
    <cellStyle name="Normal 8 4 4" xfId="406" xr:uid="{00000000-0005-0000-0000-000096010000}"/>
    <cellStyle name="Normal 8 4_Form 2 - Carga (TM)" xfId="407" xr:uid="{00000000-0005-0000-0000-000097010000}"/>
    <cellStyle name="Normal 9" xfId="408" xr:uid="{00000000-0005-0000-0000-000098010000}"/>
    <cellStyle name="Normal 9 2" xfId="409" xr:uid="{00000000-0005-0000-0000-000099010000}"/>
    <cellStyle name="Normal 9 2 10" xfId="410" xr:uid="{00000000-0005-0000-0000-00009A010000}"/>
    <cellStyle name="Normal 9 2 11" xfId="411" xr:uid="{00000000-0005-0000-0000-00009B010000}"/>
    <cellStyle name="Normal 9 2 12" xfId="412" xr:uid="{00000000-0005-0000-0000-00009C010000}"/>
    <cellStyle name="Normal 9 2 13" xfId="413" xr:uid="{00000000-0005-0000-0000-00009D010000}"/>
    <cellStyle name="Normal 9 2 13 2" xfId="414" xr:uid="{00000000-0005-0000-0000-00009E010000}"/>
    <cellStyle name="Normal 9 2 13 2 2" xfId="415" xr:uid="{00000000-0005-0000-0000-00009F010000}"/>
    <cellStyle name="Normal 9 2 13 2 3" xfId="416" xr:uid="{00000000-0005-0000-0000-0000A0010000}"/>
    <cellStyle name="Normal 9 2 14" xfId="417" xr:uid="{00000000-0005-0000-0000-0000A1010000}"/>
    <cellStyle name="Normal 9 2 2" xfId="418" xr:uid="{00000000-0005-0000-0000-0000A2010000}"/>
    <cellStyle name="Normal 9 2 2 2" xfId="419" xr:uid="{00000000-0005-0000-0000-0000A3010000}"/>
    <cellStyle name="Normal 9 2 3" xfId="420" xr:uid="{00000000-0005-0000-0000-0000A4010000}"/>
    <cellStyle name="Normal 9 2 3 2" xfId="421" xr:uid="{00000000-0005-0000-0000-0000A5010000}"/>
    <cellStyle name="Normal 9 2 4" xfId="422" xr:uid="{00000000-0005-0000-0000-0000A6010000}"/>
    <cellStyle name="Normal 9 2 4 2" xfId="423" xr:uid="{00000000-0005-0000-0000-0000A7010000}"/>
    <cellStyle name="Normal 9 2 5" xfId="424" xr:uid="{00000000-0005-0000-0000-0000A8010000}"/>
    <cellStyle name="Normal 9 2 5 2" xfId="425" xr:uid="{00000000-0005-0000-0000-0000A9010000}"/>
    <cellStyle name="Normal 9 2 6" xfId="426" xr:uid="{00000000-0005-0000-0000-0000AA010000}"/>
    <cellStyle name="Normal 9 2 7" xfId="427" xr:uid="{00000000-0005-0000-0000-0000AB010000}"/>
    <cellStyle name="Normal 9 2 8" xfId="428" xr:uid="{00000000-0005-0000-0000-0000AC010000}"/>
    <cellStyle name="Normal 9 2 9" xfId="429" xr:uid="{00000000-0005-0000-0000-0000AD010000}"/>
    <cellStyle name="Normal 9 2_Form 2 - Carga (TM)" xfId="430" xr:uid="{00000000-0005-0000-0000-0000AE010000}"/>
    <cellStyle name="Normal 9 3" xfId="431" xr:uid="{00000000-0005-0000-0000-0000AF010000}"/>
    <cellStyle name="Normal 9 3 2" xfId="432" xr:uid="{00000000-0005-0000-0000-0000B0010000}"/>
    <cellStyle name="Normal 9 4" xfId="433" xr:uid="{00000000-0005-0000-0000-0000B1010000}"/>
    <cellStyle name="Normal 9_Hoja1" xfId="434" xr:uid="{00000000-0005-0000-0000-0000B2010000}"/>
    <cellStyle name="Notas 2" xfId="435" xr:uid="{00000000-0005-0000-0000-0000B3010000}"/>
    <cellStyle name="Notas 2 2" xfId="436" xr:uid="{00000000-0005-0000-0000-0000B4010000}"/>
    <cellStyle name="Notas 2_TEUS" xfId="437" xr:uid="{00000000-0005-0000-0000-0000B5010000}"/>
    <cellStyle name="Notas 3" xfId="438" xr:uid="{00000000-0005-0000-0000-0000B6010000}"/>
    <cellStyle name="Notas 3 2" xfId="439" xr:uid="{00000000-0005-0000-0000-0000B7010000}"/>
    <cellStyle name="Notas 4" xfId="440" xr:uid="{00000000-0005-0000-0000-0000B8010000}"/>
    <cellStyle name="Notas 4 2" xfId="441" xr:uid="{00000000-0005-0000-0000-0000B9010000}"/>
    <cellStyle name="Notas 5" xfId="442" xr:uid="{00000000-0005-0000-0000-0000BA010000}"/>
    <cellStyle name="Note" xfId="443" xr:uid="{00000000-0005-0000-0000-0000BB010000}"/>
    <cellStyle name="Note 2" xfId="444" xr:uid="{00000000-0005-0000-0000-0000BC010000}"/>
    <cellStyle name="Output" xfId="445" xr:uid="{00000000-0005-0000-0000-0000BD010000}"/>
    <cellStyle name="Output 2" xfId="446" xr:uid="{00000000-0005-0000-0000-0000BE010000}"/>
    <cellStyle name="Percent 2" xfId="447" xr:uid="{00000000-0005-0000-0000-0000BF010000}"/>
    <cellStyle name="Percent 2 2" xfId="448" xr:uid="{00000000-0005-0000-0000-0000C0010000}"/>
    <cellStyle name="Porcentaje" xfId="2" builtinId="5"/>
    <cellStyle name="Porcentaje 2" xfId="449" xr:uid="{00000000-0005-0000-0000-0000C2010000}"/>
    <cellStyle name="Porcentaje 3" xfId="450" xr:uid="{00000000-0005-0000-0000-0000C3010000}"/>
    <cellStyle name="Porcentaje 4" xfId="457" xr:uid="{00000000-0005-0000-0000-0000C4010000}"/>
    <cellStyle name="Porcentual 2" xfId="451" xr:uid="{00000000-0005-0000-0000-0000C5010000}"/>
    <cellStyle name="Title" xfId="452" xr:uid="{00000000-0005-0000-0000-0000C6010000}"/>
    <cellStyle name="Title 2" xfId="453" xr:uid="{00000000-0005-0000-0000-0000C7010000}"/>
    <cellStyle name="Total 2" xfId="454" xr:uid="{00000000-0005-0000-0000-0000C8010000}"/>
    <cellStyle name="Warning Text" xfId="455" xr:uid="{00000000-0005-0000-0000-0000C9010000}"/>
  </cellStyles>
  <dxfs count="0"/>
  <tableStyles count="0" defaultTableStyle="TableStyleMedium9" defaultPivotStyle="PivotStyleLight16"/>
  <colors>
    <mruColors>
      <color rgb="FF00365E"/>
      <color rgb="FF136288"/>
      <color rgb="FF059475"/>
      <color rgb="FFE7CFED"/>
      <color rgb="FF7ACE67"/>
      <color rgb="FF461E52"/>
      <color rgb="FFEFD1E0"/>
      <color rgb="FF00B0F0"/>
      <color rgb="FFC47C1F"/>
      <color rgb="FF00A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1000"/>
              <a:t>(Miles de toneladas métricas)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4264913867968583E-2"/>
          <c:y val="8.1870919617204496E-2"/>
          <c:w val="0.83433990704781014"/>
          <c:h val="0.7698906783128012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'4.1'!$C$218</c:f>
              <c:strCache>
                <c:ptCount val="1"/>
                <c:pt idx="0">
                  <c:v>PÚBLICO</c:v>
                </c:pt>
              </c:strCache>
            </c:strRef>
          </c:tx>
          <c:spPr>
            <a:solidFill>
              <a:srgbClr val="05947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'4.1'!$F$216:$O$216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'4.1'!$F$218:$O$218</c:f>
              <c:numCache>
                <c:formatCode>#,##0</c:formatCode>
                <c:ptCount val="10"/>
                <c:pt idx="0">
                  <c:v>42682.732257810014</c:v>
                </c:pt>
                <c:pt idx="1">
                  <c:v>45323.105688083546</c:v>
                </c:pt>
                <c:pt idx="2">
                  <c:v>50399.409942373073</c:v>
                </c:pt>
                <c:pt idx="3">
                  <c:v>51736.029017027693</c:v>
                </c:pt>
                <c:pt idx="4">
                  <c:v>52772.100517460756</c:v>
                </c:pt>
                <c:pt idx="5">
                  <c:v>49839.187403095966</c:v>
                </c:pt>
                <c:pt idx="6">
                  <c:v>56003.843540639005</c:v>
                </c:pt>
                <c:pt idx="7">
                  <c:v>54079.75385485556</c:v>
                </c:pt>
                <c:pt idx="8">
                  <c:v>55723.339678681157</c:v>
                </c:pt>
                <c:pt idx="9">
                  <c:v>63779.420332391172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B-4E37-A0F0-09B4A523C326}"/>
            </c:ext>
          </c:extLst>
        </c:ser>
        <c:ser>
          <c:idx val="2"/>
          <c:order val="2"/>
          <c:tx>
            <c:strRef>
              <c:f>'4.1'!$C$219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4.8366316580010227E-3"/>
                  <c:y val="8.9119033790616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6A-4A67-B61B-66FF8F87D8EC}"/>
                </c:ext>
              </c:extLst>
            </c:dLbl>
            <c:dLbl>
              <c:idx val="10"/>
              <c:layout>
                <c:manualLayout>
                  <c:x val="0"/>
                  <c:y val="1.7823806758123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6B-44CB-BF9A-9B6E54046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'4.1'!$F$216:$O$216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'4.1'!$F$219:$O$219</c:f>
              <c:numCache>
                <c:formatCode>#,##0</c:formatCode>
                <c:ptCount val="10"/>
                <c:pt idx="0">
                  <c:v>47740.569528118096</c:v>
                </c:pt>
                <c:pt idx="1">
                  <c:v>50272.506393704338</c:v>
                </c:pt>
                <c:pt idx="2">
                  <c:v>55087.585847628055</c:v>
                </c:pt>
                <c:pt idx="3">
                  <c:v>58422.77919710354</c:v>
                </c:pt>
                <c:pt idx="4">
                  <c:v>56568.546691246476</c:v>
                </c:pt>
                <c:pt idx="5">
                  <c:v>47635.493043083465</c:v>
                </c:pt>
                <c:pt idx="6">
                  <c:v>54798.819500043086</c:v>
                </c:pt>
                <c:pt idx="7">
                  <c:v>56124.159501999107</c:v>
                </c:pt>
                <c:pt idx="8">
                  <c:v>62245.413311477212</c:v>
                </c:pt>
                <c:pt idx="9">
                  <c:v>64079.64387097631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B-4E37-A0F0-09B4A523C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76989808"/>
        <c:axId val="-76999600"/>
      </c:barChart>
      <c:lineChart>
        <c:grouping val="standard"/>
        <c:varyColors val="0"/>
        <c:ser>
          <c:idx val="0"/>
          <c:order val="0"/>
          <c:tx>
            <c:strRef>
              <c:f>'4.1'!$C$217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'4.1'!$F$216:$O$216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'4.1'!$F$217:$O$217</c:f>
              <c:numCache>
                <c:formatCode>#,##0</c:formatCode>
                <c:ptCount val="10"/>
                <c:pt idx="0">
                  <c:v>90423.30178592811</c:v>
                </c:pt>
                <c:pt idx="1">
                  <c:v>95595.612081787884</c:v>
                </c:pt>
                <c:pt idx="2">
                  <c:v>105486.99579000112</c:v>
                </c:pt>
                <c:pt idx="3">
                  <c:v>110158.80821413123</c:v>
                </c:pt>
                <c:pt idx="4">
                  <c:v>109340.64720870723</c:v>
                </c:pt>
                <c:pt idx="5">
                  <c:v>97474.680446179438</c:v>
                </c:pt>
                <c:pt idx="6">
                  <c:v>110802.66304068209</c:v>
                </c:pt>
                <c:pt idx="7">
                  <c:v>110203.91335685467</c:v>
                </c:pt>
                <c:pt idx="8">
                  <c:v>117968.75299015836</c:v>
                </c:pt>
                <c:pt idx="9">
                  <c:v>127859.06420336747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EB-4E37-A0F0-09B4A523C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989264"/>
        <c:axId val="-77004496"/>
      </c:lineChart>
      <c:catAx>
        <c:axId val="-7698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999600"/>
        <c:crosses val="autoZero"/>
        <c:auto val="1"/>
        <c:lblAlgn val="ctr"/>
        <c:lblOffset val="100"/>
        <c:noMultiLvlLbl val="0"/>
      </c:catAx>
      <c:valAx>
        <c:axId val="-76999600"/>
        <c:scaling>
          <c:orientation val="minMax"/>
          <c:max val="70000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989808"/>
        <c:crosses val="autoZero"/>
        <c:crossBetween val="between"/>
      </c:valAx>
      <c:valAx>
        <c:axId val="-77004496"/>
        <c:scaling>
          <c:orientation val="minMax"/>
          <c:max val="13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989264"/>
        <c:crosses val="max"/>
        <c:crossBetween val="between"/>
        <c:majorUnit val="10000"/>
      </c:valAx>
      <c:catAx>
        <c:axId val="-7698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7004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931772715999616"/>
          <c:y val="0.9275766519245503"/>
          <c:w val="0.37890835031299397"/>
          <c:h val="4.9853927946015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892247232109882"/>
          <c:y val="0.18748860885608307"/>
          <c:w val="0.3808060216128264"/>
          <c:h val="0.67707292483869219"/>
        </c:manualLayout>
      </c:layout>
      <c:doughnutChart>
        <c:varyColors val="1"/>
        <c:ser>
          <c:idx val="0"/>
          <c:order val="0"/>
          <c:tx>
            <c:strRef>
              <c:f>'4.2'!$E$82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63-49AD-9729-3C78437BD9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63-49AD-9729-3C78437BD9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63-49AD-9729-3C78437BD9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63-49AD-9729-3C78437BD9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C63-49AD-9729-3C78437BD9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92B-44E2-8742-E021BF9661FD}"/>
              </c:ext>
            </c:extLst>
          </c:dPt>
          <c:dLbls>
            <c:dLbl>
              <c:idx val="0"/>
              <c:layout>
                <c:manualLayout>
                  <c:x val="0.10254669241956425"/>
                  <c:y val="-0.11855230828889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3-49AD-9729-3C78437BD9A0}"/>
                </c:ext>
              </c:extLst>
            </c:dLbl>
            <c:dLbl>
              <c:idx val="1"/>
              <c:layout>
                <c:manualLayout>
                  <c:x val="-6.9918199376975632E-2"/>
                  <c:y val="0.11855230828889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63-49AD-9729-3C78437BD9A0}"/>
                </c:ext>
              </c:extLst>
            </c:dLbl>
            <c:dLbl>
              <c:idx val="2"/>
              <c:layout>
                <c:manualLayout>
                  <c:x val="-9.7885479127765879E-2"/>
                  <c:y val="-6.421583365648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63-49AD-9729-3C78437BD9A0}"/>
                </c:ext>
              </c:extLst>
            </c:dLbl>
            <c:dLbl>
              <c:idx val="3"/>
              <c:layout>
                <c:manualLayout>
                  <c:x val="-4.4281526272084606E-2"/>
                  <c:y val="-9.8793590240749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63-49AD-9729-3C78437BD9A0}"/>
                </c:ext>
              </c:extLst>
            </c:dLbl>
            <c:dLbl>
              <c:idx val="4"/>
              <c:layout>
                <c:manualLayout>
                  <c:x val="4.9786012358986949E-2"/>
                  <c:y val="-0.1704152004398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800007826646892E-2"/>
                      <c:h val="8.389816790308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C63-49AD-9729-3C78437BD9A0}"/>
                </c:ext>
              </c:extLst>
            </c:dLbl>
            <c:dLbl>
              <c:idx val="5"/>
              <c:layout>
                <c:manualLayout>
                  <c:x val="9.089365919006831E-2"/>
                  <c:y val="-0.108672949264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2B-44E2-8742-E021BF9661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'4.2'!$C$83:$C$87</c:f>
              <c:strCache>
                <c:ptCount val="5"/>
                <c:pt idx="0">
                  <c:v>Descarga</c:v>
                </c:pt>
                <c:pt idx="1">
                  <c:v>Embarque</c:v>
                </c:pt>
                <c:pt idx="2">
                  <c:v>Transbordo</c:v>
                </c:pt>
                <c:pt idx="3">
                  <c:v>Reestiba</c:v>
                </c:pt>
                <c:pt idx="4">
                  <c:v>Otros1/</c:v>
                </c:pt>
              </c:strCache>
            </c:strRef>
          </c:cat>
          <c:val>
            <c:numRef>
              <c:f>'4.2'!$E$83:$E$87</c:f>
              <c:numCache>
                <c:formatCode>0.0%</c:formatCode>
                <c:ptCount val="5"/>
                <c:pt idx="0">
                  <c:v>0.43324982687789687</c:v>
                </c:pt>
                <c:pt idx="1">
                  <c:v>0.39073368241156209</c:v>
                </c:pt>
                <c:pt idx="2">
                  <c:v>0.1397753759592032</c:v>
                </c:pt>
                <c:pt idx="3">
                  <c:v>1.005761909871457E-2</c:v>
                </c:pt>
                <c:pt idx="4">
                  <c:v>2.6183495652623404E-2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63-49AD-9729-3C78437BD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75472034883742E-2"/>
          <c:y val="0.27119737142362826"/>
          <c:w val="0.17534405074365708"/>
          <c:h val="0.492022806539202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67704434641153"/>
          <c:y val="9.9157754014438909E-2"/>
          <c:w val="0.43787497146988263"/>
          <c:h val="0.77952208413946944"/>
        </c:manualLayout>
      </c:layout>
      <c:doughnutChart>
        <c:varyColors val="1"/>
        <c:ser>
          <c:idx val="0"/>
          <c:order val="0"/>
          <c:tx>
            <c:strRef>
              <c:f>'4.9'!$D$71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C15-48E7-AF19-17AE1C5243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15-48E7-AF19-17AE1C5243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15-48E7-AF19-17AE1C5243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C15-48E7-AF19-17AE1C524371}"/>
              </c:ext>
            </c:extLst>
          </c:dPt>
          <c:dLbls>
            <c:dLbl>
              <c:idx val="0"/>
              <c:layout>
                <c:manualLayout>
                  <c:x val="-0.13184807364490397"/>
                  <c:y val="8.6775671112701555E-2"/>
                </c:manualLayout>
              </c:layout>
              <c:tx>
                <c:rich>
                  <a:bodyPr/>
                  <a:lstStyle/>
                  <a:p>
                    <a:fld id="{00A78F0A-FD5D-4D82-9B5A-17A0E3794DBE}" type="CATEGORYNAME">
                      <a:rPr lang="en-US" sz="1000" b="1"/>
                      <a:pPr/>
                      <a:t>[NOMBRE DE CATEGORÍA]</a:t>
                    </a:fld>
                    <a:endParaRPr lang="en-US" sz="1000" b="1" baseline="0"/>
                  </a:p>
                  <a:p>
                    <a:fld id="{01FC8508-9ACC-4DC4-B241-3C6F55AE94F2}" type="VALUE">
                      <a:rPr lang="en-US" sz="1000" b="1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15-48E7-AF19-17AE1C524371}"/>
                </c:ext>
              </c:extLst>
            </c:dLbl>
            <c:dLbl>
              <c:idx val="1"/>
              <c:layout>
                <c:manualLayout>
                  <c:x val="-9.5889508105384713E-2"/>
                  <c:y val="-6.7571219309071048E-2"/>
                </c:manualLayout>
              </c:layout>
              <c:tx>
                <c:rich>
                  <a:bodyPr/>
                  <a:lstStyle/>
                  <a:p>
                    <a:fld id="{C5A67816-4367-4DBE-B36E-22FC1EBF1DF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2DAB8682-471A-4044-9A71-8E22390EFE6E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15-48E7-AF19-17AE1C524371}"/>
                </c:ext>
              </c:extLst>
            </c:dLbl>
            <c:dLbl>
              <c:idx val="2"/>
              <c:layout>
                <c:manualLayout>
                  <c:x val="-0.10787569661855775"/>
                  <c:y val="-0.12447329872723603"/>
                </c:manualLayout>
              </c:layout>
              <c:tx>
                <c:rich>
                  <a:bodyPr/>
                  <a:lstStyle/>
                  <a:p>
                    <a:fld id="{0B56C5EC-F008-4F23-B25A-7FF3179948AF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6BF092C5-BDC5-4715-969D-14F90F099B4B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15-48E7-AF19-17AE1C524371}"/>
                </c:ext>
              </c:extLst>
            </c:dLbl>
            <c:dLbl>
              <c:idx val="3"/>
              <c:layout>
                <c:manualLayout>
                  <c:x val="6.7921734907980841E-2"/>
                  <c:y val="-0.10413556584385476"/>
                </c:manualLayout>
              </c:layout>
              <c:tx>
                <c:rich>
                  <a:bodyPr/>
                  <a:lstStyle/>
                  <a:p>
                    <a:fld id="{550E2809-FAE0-4F01-93AD-2E1CACCDD0E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1D89B9B-D597-4FD5-8772-DB98FDA79C00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C15-48E7-AF19-17AE1C524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'4.9'!$B$72:$B$75</c:f>
              <c:strCache>
                <c:ptCount val="4"/>
                <c:pt idx="0">
                  <c:v>Embarque</c:v>
                </c:pt>
                <c:pt idx="1">
                  <c:v>Descarga</c:v>
                </c:pt>
                <c:pt idx="2">
                  <c:v>Otros1/</c:v>
                </c:pt>
                <c:pt idx="3">
                  <c:v>Transbordo</c:v>
                </c:pt>
              </c:strCache>
            </c:strRef>
          </c:cat>
          <c:val>
            <c:numRef>
              <c:f>'4.9'!$D$72:$D$75</c:f>
              <c:numCache>
                <c:formatCode>0.0%</c:formatCode>
                <c:ptCount val="4"/>
                <c:pt idx="0">
                  <c:v>0.60263085911690795</c:v>
                </c:pt>
                <c:pt idx="1">
                  <c:v>0.20161524923129018</c:v>
                </c:pt>
                <c:pt idx="2">
                  <c:v>0.19498938643547067</c:v>
                </c:pt>
                <c:pt idx="3">
                  <c:v>7.6450521633109145E-4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5-48E7-AF19-17AE1C524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88897044539938"/>
          <c:y val="0.11723065717263811"/>
          <c:w val="0.50276647973645594"/>
          <c:h val="0.78922301797702421"/>
        </c:manualLayout>
      </c:layout>
      <c:doughnutChart>
        <c:varyColors val="1"/>
        <c:ser>
          <c:idx val="0"/>
          <c:order val="0"/>
          <c:tx>
            <c:strRef>
              <c:f>'4.11'!$D$64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D-4E73-B9D1-18E4F907E6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D-4E73-B9D1-18E4F907E6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D-4E73-B9D1-18E4F907E6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D-4E73-B9D1-18E4F907E6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3D-4E73-B9D1-18E4F907E6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3D-4E73-B9D1-18E4F907E605}"/>
              </c:ext>
            </c:extLst>
          </c:dPt>
          <c:dLbls>
            <c:dLbl>
              <c:idx val="0"/>
              <c:layout>
                <c:manualLayout>
                  <c:x val="-8.7499605100687564E-2"/>
                  <c:y val="4.0201005025125629E-2"/>
                </c:manualLayout>
              </c:layout>
              <c:tx>
                <c:rich>
                  <a:bodyPr/>
                  <a:lstStyle/>
                  <a:p>
                    <a:fld id="{CBE738FE-D6F9-46DD-9E69-7912359535B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E962789-FC64-4355-9D69-0EC55042BF35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F3D-4E73-B9D1-18E4F907E605}"/>
                </c:ext>
              </c:extLst>
            </c:dLbl>
            <c:dLbl>
              <c:idx val="1"/>
              <c:layout>
                <c:manualLayout>
                  <c:x val="5.3353417744321681E-2"/>
                  <c:y val="-9.7152428810720393E-2"/>
                </c:manualLayout>
              </c:layout>
              <c:tx>
                <c:rich>
                  <a:bodyPr/>
                  <a:lstStyle/>
                  <a:p>
                    <a:fld id="{2C2771AC-DD55-480C-8B2F-0FE0B9769A62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2E2CBAE4-67DD-4B98-AE1B-85D3278A077D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F3D-4E73-B9D1-18E4F907E605}"/>
                </c:ext>
              </c:extLst>
            </c:dLbl>
            <c:dLbl>
              <c:idx val="2"/>
              <c:layout>
                <c:manualLayout>
                  <c:x val="-0.1045726987788705"/>
                  <c:y val="-7.705192629815745E-2"/>
                </c:manualLayout>
              </c:layout>
              <c:tx>
                <c:rich>
                  <a:bodyPr/>
                  <a:lstStyle/>
                  <a:p>
                    <a:fld id="{37EAF0E7-C175-4B7B-960A-2CAA9F624C5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A197A67-CE59-4920-81D7-A92A04FD6537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F3D-4E73-B9D1-18E4F907E605}"/>
                </c:ext>
              </c:extLst>
            </c:dLbl>
            <c:dLbl>
              <c:idx val="3"/>
              <c:layout>
                <c:manualLayout>
                  <c:x val="-7.2560648132277486E-2"/>
                  <c:y val="-0.12060301507537688"/>
                </c:manualLayout>
              </c:layout>
              <c:tx>
                <c:rich>
                  <a:bodyPr/>
                  <a:lstStyle/>
                  <a:p>
                    <a:fld id="{478AA382-AF3B-4C10-8406-913AFB25421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97D39F2-DECC-4278-824F-4F3E150C2962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F3D-4E73-B9D1-18E4F907E605}"/>
                </c:ext>
              </c:extLst>
            </c:dLbl>
            <c:dLbl>
              <c:idx val="4"/>
              <c:layout>
                <c:manualLayout>
                  <c:x val="-1.0670683548864336E-2"/>
                  <c:y val="-0.13400335008375208"/>
                </c:manualLayout>
              </c:layout>
              <c:tx>
                <c:rich>
                  <a:bodyPr/>
                  <a:lstStyle/>
                  <a:p>
                    <a:fld id="{CB1B12D9-1DC0-493D-ABEE-461D8116317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73538E1-8D93-4786-9519-86038EB8FB1C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F3D-4E73-B9D1-18E4F907E605}"/>
                </c:ext>
              </c:extLst>
            </c:dLbl>
            <c:dLbl>
              <c:idx val="5"/>
              <c:layout>
                <c:manualLayout>
                  <c:x val="6.8292374712731752E-2"/>
                  <c:y val="-0.1306532663316583"/>
                </c:manualLayout>
              </c:layout>
              <c:tx>
                <c:rich>
                  <a:bodyPr/>
                  <a:lstStyle/>
                  <a:p>
                    <a:fld id="{10AA7BF3-BCFF-469B-AD81-3A3462AE0E4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240E3E2D-924C-48EC-9925-A7A6963CBB94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F3D-4E73-B9D1-18E4F907E6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'4.11'!$B$65:$B$69</c:f>
              <c:strCache>
                <c:ptCount val="5"/>
                <c:pt idx="0">
                  <c:v>Descarga</c:v>
                </c:pt>
                <c:pt idx="1">
                  <c:v>Embarque</c:v>
                </c:pt>
                <c:pt idx="2">
                  <c:v>Transbordo</c:v>
                </c:pt>
                <c:pt idx="3">
                  <c:v>Reestiba</c:v>
                </c:pt>
                <c:pt idx="4">
                  <c:v>Otros1/</c:v>
                </c:pt>
              </c:strCache>
            </c:strRef>
          </c:cat>
          <c:val>
            <c:numRef>
              <c:f>'4.11'!$D$65:$D$69</c:f>
              <c:numCache>
                <c:formatCode>0.0%</c:formatCode>
                <c:ptCount val="5"/>
                <c:pt idx="0">
                  <c:v>0.36418397074533088</c:v>
                </c:pt>
                <c:pt idx="1">
                  <c:v>0.34725490781038626</c:v>
                </c:pt>
                <c:pt idx="2">
                  <c:v>0.23645152888233073</c:v>
                </c:pt>
                <c:pt idx="3">
                  <c:v>4.1945729238261016E-2</c:v>
                </c:pt>
                <c:pt idx="4">
                  <c:v>1.0163863323691165E-2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3D-4E73-B9D1-18E4F907E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80303737028001"/>
          <c:y val="8.3793578362747218E-3"/>
          <c:w val="0.63534803301159426"/>
          <c:h val="0.8364179408522264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C1-4239-AE98-0BB1CE91FF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C1-4239-AE98-0BB1CE91FF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C1-4239-AE98-0BB1CE91FFFA}"/>
              </c:ext>
            </c:extLst>
          </c:dPt>
          <c:dLbls>
            <c:dLbl>
              <c:idx val="0"/>
              <c:layout>
                <c:manualLayout>
                  <c:x val="0.14664211748277631"/>
                  <c:y val="-0.2519434853341937"/>
                </c:manualLayout>
              </c:layout>
              <c:tx>
                <c:rich>
                  <a:bodyPr/>
                  <a:lstStyle/>
                  <a:p>
                    <a:fld id="{AA48A766-E219-43BC-A3DE-E03FF0F10AA1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fld id="{0517AD0A-3265-4A7A-BEC0-D80DFB060096}" type="VALUE">
                      <a:rPr lang="en-US" sz="1400" b="1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C1-4239-AE98-0BB1CE91FFFA}"/>
                </c:ext>
              </c:extLst>
            </c:dLbl>
            <c:dLbl>
              <c:idx val="1"/>
              <c:layout>
                <c:manualLayout>
                  <c:x val="-0.11618127772106916"/>
                  <c:y val="-0.29846454138705764"/>
                </c:manualLayout>
              </c:layout>
              <c:tx>
                <c:rich>
                  <a:bodyPr/>
                  <a:lstStyle/>
                  <a:p>
                    <a:fld id="{161AEB03-C789-4FCB-B47C-3D82FD68B54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9DB57B27-9CAD-4FA2-BC96-BA1EA98EEE15}" type="VALUE">
                      <a:rPr lang="en-US" sz="1400" b="1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C1-4239-AE98-0BB1CE91FFFA}"/>
                </c:ext>
              </c:extLst>
            </c:dLbl>
            <c:dLbl>
              <c:idx val="2"/>
              <c:layout>
                <c:manualLayout>
                  <c:x val="9.0972121213064028E-2"/>
                  <c:y val="0.129354491924666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C1-4239-AE98-0BB1CE91F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'4.12'!$B$73:$B$74</c:f>
              <c:strCache>
                <c:ptCount val="2"/>
                <c:pt idx="0">
                  <c:v>Descarga</c:v>
                </c:pt>
                <c:pt idx="1">
                  <c:v>Embarque</c:v>
                </c:pt>
              </c:strCache>
            </c:strRef>
          </c:cat>
          <c:val>
            <c:numRef>
              <c:f>'4.12'!$D$73:$D$74</c:f>
              <c:numCache>
                <c:formatCode>0.0%</c:formatCode>
                <c:ptCount val="2"/>
                <c:pt idx="0">
                  <c:v>0.47534004776243383</c:v>
                </c:pt>
                <c:pt idx="1">
                  <c:v>0.52465995223756623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C1-4239-AE98-0BB1CE91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78334279265375"/>
          <c:y val="3.1829529566056204E-3"/>
          <c:w val="0.51908261207837159"/>
          <c:h val="0.91906773078215376"/>
        </c:manualLayout>
      </c:layout>
      <c:doughnutChart>
        <c:varyColors val="1"/>
        <c:ser>
          <c:idx val="0"/>
          <c:order val="0"/>
          <c:tx>
            <c:strRef>
              <c:f>'4.14'!$H$179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89-4E1E-89B1-CE487157F7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89-4E1E-89B1-CE487157F7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89-4E1E-89B1-CE487157F7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89-4E1E-89B1-CE487157F7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89-4E1E-89B1-CE487157F7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89-4E1E-89B1-CE487157F7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789-4E1E-89B1-CE487157F7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89-4E1E-89B1-CE487157F7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'4.14'!$F$180:$F$184</c:f>
              <c:strCache>
                <c:ptCount val="5"/>
                <c:pt idx="0">
                  <c:v>TP Callao</c:v>
                </c:pt>
                <c:pt idx="1">
                  <c:v>TP Iquitos</c:v>
                </c:pt>
                <c:pt idx="2">
                  <c:v>TP Pucallpa</c:v>
                </c:pt>
                <c:pt idx="3">
                  <c:v>TP Yurimaguas</c:v>
                </c:pt>
                <c:pt idx="4">
                  <c:v>Otros</c:v>
                </c:pt>
              </c:strCache>
            </c:strRef>
          </c:cat>
          <c:val>
            <c:numRef>
              <c:f>'4.14'!$H$180:$H$184</c:f>
              <c:numCache>
                <c:formatCode>0.0%</c:formatCode>
                <c:ptCount val="5"/>
                <c:pt idx="0">
                  <c:v>0.29409718195523599</c:v>
                </c:pt>
                <c:pt idx="1">
                  <c:v>0.18891337121651397</c:v>
                </c:pt>
                <c:pt idx="2">
                  <c:v>0.11330163516177665</c:v>
                </c:pt>
                <c:pt idx="3">
                  <c:v>7.9322741505276587E-2</c:v>
                </c:pt>
                <c:pt idx="4">
                  <c:v>0.32436507016119681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789-4E1E-89B1-CE487157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255281842564851E-2"/>
          <c:y val="8.9993388417808629E-2"/>
          <c:w val="0.18977058305851749"/>
          <c:h val="0.77001655218117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28572837296093"/>
          <c:y val="4.1760514010330083E-2"/>
          <c:w val="0.709705191854754"/>
          <c:h val="0.835867635408579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'4.16'!$C$659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'4.16'!$B$660:$B$665</c:f>
              <c:strCache>
                <c:ptCount val="6"/>
                <c:pt idx="0">
                  <c:v>Portacontenedores</c:v>
                </c:pt>
                <c:pt idx="1">
                  <c:v>Tanqueros</c:v>
                </c:pt>
                <c:pt idx="2">
                  <c:v>Graneleros</c:v>
                </c:pt>
                <c:pt idx="3">
                  <c:v>Carga General</c:v>
                </c:pt>
                <c:pt idx="4">
                  <c:v>Ro-Ro</c:v>
                </c:pt>
                <c:pt idx="5">
                  <c:v>Otras naves</c:v>
                </c:pt>
              </c:strCache>
            </c:strRef>
          </c:cat>
          <c:val>
            <c:numRef>
              <c:f>'4.16'!$C$660:$C$665</c:f>
              <c:numCache>
                <c:formatCode>_ * #\ ##0_ ;_ * \-#\ ##0_ ;_ * "-"??_ ;_ @_ </c:formatCode>
                <c:ptCount val="6"/>
                <c:pt idx="0">
                  <c:v>2075</c:v>
                </c:pt>
                <c:pt idx="1">
                  <c:v>700</c:v>
                </c:pt>
                <c:pt idx="2">
                  <c:v>1101</c:v>
                </c:pt>
                <c:pt idx="3">
                  <c:v>1083</c:v>
                </c:pt>
                <c:pt idx="4">
                  <c:v>125</c:v>
                </c:pt>
                <c:pt idx="5">
                  <c:v>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4D9-8521-5EDE5E6DB965}"/>
            </c:ext>
          </c:extLst>
        </c:ser>
        <c:ser>
          <c:idx val="1"/>
          <c:order val="1"/>
          <c:tx>
            <c:strRef>
              <c:f>'4.16'!$D$659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'4.16'!$B$660:$B$665</c:f>
              <c:strCache>
                <c:ptCount val="6"/>
                <c:pt idx="0">
                  <c:v>Portacontenedores</c:v>
                </c:pt>
                <c:pt idx="1">
                  <c:v>Tanqueros</c:v>
                </c:pt>
                <c:pt idx="2">
                  <c:v>Graneleros</c:v>
                </c:pt>
                <c:pt idx="3">
                  <c:v>Carga General</c:v>
                </c:pt>
                <c:pt idx="4">
                  <c:v>Ro-Ro</c:v>
                </c:pt>
                <c:pt idx="5">
                  <c:v>Otras naves</c:v>
                </c:pt>
              </c:strCache>
            </c:strRef>
          </c:cat>
          <c:val>
            <c:numRef>
              <c:f>'4.16'!$D$660:$D$665</c:f>
              <c:numCache>
                <c:formatCode>_ * #\ ##0_ ;_ * \-#\ ##0_ ;_ * "-"??_ ;_ @_ </c:formatCode>
                <c:ptCount val="6"/>
                <c:pt idx="0">
                  <c:v>1906</c:v>
                </c:pt>
                <c:pt idx="1">
                  <c:v>678</c:v>
                </c:pt>
                <c:pt idx="2">
                  <c:v>995</c:v>
                </c:pt>
                <c:pt idx="3">
                  <c:v>1050</c:v>
                </c:pt>
                <c:pt idx="4">
                  <c:v>135</c:v>
                </c:pt>
                <c:pt idx="5">
                  <c:v>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2-44D9-8521-5EDE5E6DB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77001232"/>
        <c:axId val="-76998512"/>
      </c:barChart>
      <c:catAx>
        <c:axId val="-7700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998512"/>
        <c:crosses val="autoZero"/>
        <c:auto val="1"/>
        <c:lblAlgn val="ctr"/>
        <c:lblOffset val="100"/>
        <c:noMultiLvlLbl val="0"/>
      </c:catAx>
      <c:valAx>
        <c:axId val="-76998512"/>
        <c:scaling>
          <c:orientation val="minMax"/>
        </c:scaling>
        <c:delete val="0"/>
        <c:axPos val="b"/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700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085735324509776"/>
          <c:y val="0.42036830597005342"/>
          <c:w val="0.10631478950412206"/>
          <c:h val="0.11367367593116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441222428190465"/>
          <c:y val="4.2485301971050389E-2"/>
          <c:w val="0.51160519836527063"/>
          <c:h val="0.852736743490910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'4.17'!$G$367</c:f>
              <c:strCache>
                <c:ptCount val="1"/>
                <c:pt idx="0">
                  <c:v>Cantidad naves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'4.17'!$F$368:$F$377</c:f>
              <c:strCache>
                <c:ptCount val="10"/>
                <c:pt idx="0">
                  <c:v>TP Transtotal Logística Selva</c:v>
                </c:pt>
                <c:pt idx="1">
                  <c:v>TP Iquitos - PETROPERÚ</c:v>
                </c:pt>
                <c:pt idx="2">
                  <c:v>TP Multiboyas Refinería La Pampilla - REPSOL</c:v>
                </c:pt>
                <c:pt idx="3">
                  <c:v>TP SHOUGAN HIERRO PERU</c:v>
                </c:pt>
                <c:pt idx="4">
                  <c:v>TP Camisea - PLUSPETROL</c:v>
                </c:pt>
                <c:pt idx="5">
                  <c:v>TP Misky Mayo - VALE</c:v>
                </c:pt>
                <c:pt idx="6">
                  <c:v>TP Multiboyas Conchán - PETROPERÚ</c:v>
                </c:pt>
                <c:pt idx="7">
                  <c:v>TP Refinería Talara Muelle Carga Líquida - PETROPERÚ</c:v>
                </c:pt>
                <c:pt idx="8">
                  <c:v>TP Bayóvar - PETROPERÚ</c:v>
                </c:pt>
                <c:pt idx="9">
                  <c:v>Otros TP</c:v>
                </c:pt>
              </c:strCache>
            </c:strRef>
          </c:cat>
          <c:val>
            <c:numRef>
              <c:f>'4.17'!$G$368:$G$377</c:f>
              <c:numCache>
                <c:formatCode>_ * #\ ##0_ ;_ * \-#\ ##0_ ;_ * "-"??_ ;_ @_ </c:formatCode>
                <c:ptCount val="10"/>
                <c:pt idx="0">
                  <c:v>408</c:v>
                </c:pt>
                <c:pt idx="1">
                  <c:v>306</c:v>
                </c:pt>
                <c:pt idx="2">
                  <c:v>219</c:v>
                </c:pt>
                <c:pt idx="3">
                  <c:v>127</c:v>
                </c:pt>
                <c:pt idx="4">
                  <c:v>120</c:v>
                </c:pt>
                <c:pt idx="5">
                  <c:v>110</c:v>
                </c:pt>
                <c:pt idx="6">
                  <c:v>101</c:v>
                </c:pt>
                <c:pt idx="7">
                  <c:v>94</c:v>
                </c:pt>
                <c:pt idx="8">
                  <c:v>88</c:v>
                </c:pt>
                <c:pt idx="9">
                  <c:v>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1-4101-8BBD-5825AC45D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77000144"/>
        <c:axId val="-76997424"/>
      </c:barChart>
      <c:catAx>
        <c:axId val="-77000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997424"/>
        <c:crosses val="autoZero"/>
        <c:auto val="1"/>
        <c:lblAlgn val="ctr"/>
        <c:lblOffset val="100"/>
        <c:noMultiLvlLbl val="0"/>
      </c:catAx>
      <c:valAx>
        <c:axId val="-76997424"/>
        <c:scaling>
          <c:orientation val="minMax"/>
        </c:scaling>
        <c:delete val="1"/>
        <c:axPos val="b"/>
        <c:numFmt formatCode="_ * #\ ##0_ ;_ * \-#\ ##0_ ;_ * &quot;-&quot;??_ ;_ @_ " sourceLinked="1"/>
        <c:majorTickMark val="none"/>
        <c:minorTickMark val="none"/>
        <c:tickLblPos val="nextTo"/>
        <c:crossAx val="-770001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533191</xdr:colOff>
      <xdr:row>7</xdr:row>
      <xdr:rowOff>28576</xdr:rowOff>
    </xdr:from>
    <xdr:to>
      <xdr:col>10</xdr:col>
      <xdr:colOff>485775</xdr:colOff>
      <xdr:row>37</xdr:row>
      <xdr:rowOff>8283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CD29C2-C51E-4147-9688-04CFB15B9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0.0305</cdr:x>
      <cdr:y>0.85647</cdr:y>
    </cdr:from>
    <cdr:to>
      <cdr:x>0.864</cdr:x>
      <cdr:y>1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208834" y="3319536"/>
          <a:ext cx="5707503" cy="556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APN</a:t>
          </a:r>
        </a:p>
        <a:p xmlns:a="http://schemas.openxmlformats.org/drawingml/2006/main">
          <a:r>
            <a:rPr lang="es-PE" sz="7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457201</xdr:colOff>
      <xdr:row>5</xdr:row>
      <xdr:rowOff>142874</xdr:rowOff>
    </xdr:from>
    <xdr:to>
      <xdr:col>6</xdr:col>
      <xdr:colOff>466726</xdr:colOff>
      <xdr:row>33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C9BEB4-E983-4927-883B-1031C74B8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0.88939</cdr:y>
    </cdr:from>
    <cdr:to>
      <cdr:x>1</cdr:x>
      <cdr:y>0.99345</cdr:y>
    </cdr:to>
    <cdr:sp macro="" textlink="">
      <cdr:nvSpPr>
        <cdr:cNvPr id="2" name="2 CuadroTexto">
          <a:extLst xmlns:a="http://schemas.openxmlformats.org/drawingml/2006/main">
            <a:ext uri="{FF2B5EF4-FFF2-40B4-BE49-F238E27FC236}">
              <a16:creationId xmlns:a16="http://schemas.microsoft.com/office/drawing/2014/main" id="{F75B00F3-AC5B-4477-BB7C-A1B794EDA3D6}"/>
            </a:ext>
          </a:extLst>
        </cdr:cNvPr>
        <cdr:cNvSpPr txBox="1"/>
      </cdr:nvSpPr>
      <cdr:spPr>
        <a:xfrm xmlns:a="http://schemas.openxmlformats.org/drawingml/2006/main">
          <a:off x="0" y="3446393"/>
          <a:ext cx="6860958" cy="403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ea typeface="Lato" panose="020F0502020204030203" pitchFamily="34" charset="0"/>
              <a:cs typeface="Lato" panose="020F0502020204030203" pitchFamily="34" charset="0"/>
            </a:rPr>
            <a:t>APN</a:t>
          </a:r>
        </a:p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5</xdr:row>
      <xdr:rowOff>57976</xdr:rowOff>
    </xdr:from>
    <xdr:to>
      <xdr:col>7</xdr:col>
      <xdr:colOff>173936</xdr:colOff>
      <xdr:row>42</xdr:row>
      <xdr:rowOff>107674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4D20A9-8CD0-4393-931B-4E729C680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0.93471</cdr:y>
    </cdr:from>
    <cdr:to>
      <cdr:x>1</cdr:x>
      <cdr:y>1</cdr:y>
    </cdr:to>
    <cdr:sp macro="" textlink="">
      <cdr:nvSpPr>
        <cdr:cNvPr id="2" name="2 CuadroTexto">
          <a:extLst xmlns:a="http://schemas.openxmlformats.org/drawingml/2006/main">
            <a:ext uri="{FF2B5EF4-FFF2-40B4-BE49-F238E27FC236}">
              <a16:creationId xmlns:a16="http://schemas.microsoft.com/office/drawing/2014/main" id="{A60C9D8A-94FD-8090-26E8-DC326C2C04F5}"/>
            </a:ext>
          </a:extLst>
        </cdr:cNvPr>
        <cdr:cNvSpPr txBox="1"/>
      </cdr:nvSpPr>
      <cdr:spPr>
        <a:xfrm xmlns:a="http://schemas.openxmlformats.org/drawingml/2006/main">
          <a:off x="0" y="4753489"/>
          <a:ext cx="4638260" cy="3320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APN</a:t>
          </a:r>
        </a:p>
        <a:p xmlns:a="http://schemas.openxmlformats.org/drawingml/2006/main">
          <a:r>
            <a:rPr lang="es-PE" sz="7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585677</xdr:colOff>
      <xdr:row>5</xdr:row>
      <xdr:rowOff>152401</xdr:rowOff>
    </xdr:from>
    <xdr:to>
      <xdr:col>5</xdr:col>
      <xdr:colOff>588065</xdr:colOff>
      <xdr:row>41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0.9112</cdr:y>
    </cdr:from>
    <cdr:to>
      <cdr:x>0.88199</cdr:x>
      <cdr:y>0.97681</cdr:y>
    </cdr:to>
    <cdr:sp macro="" textlink="">
      <cdr:nvSpPr>
        <cdr:cNvPr id="3" name="2 CuadroTexto">
          <a:extLst xmlns:a="http://schemas.openxmlformats.org/drawingml/2006/main">
            <a:ext uri="{FF2B5EF4-FFF2-40B4-BE49-F238E27FC236}">
              <a16:creationId xmlns:a16="http://schemas.microsoft.com/office/drawing/2014/main" id="{343A9A99-9742-FF3B-0B3D-8E8F3C14CB40}"/>
            </a:ext>
          </a:extLst>
        </cdr:cNvPr>
        <cdr:cNvSpPr txBox="1"/>
      </cdr:nvSpPr>
      <cdr:spPr>
        <a:xfrm xmlns:a="http://schemas.openxmlformats.org/drawingml/2006/main">
          <a:off x="0" y="4365625"/>
          <a:ext cx="5143500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202020204" pitchFamily="34" charset="0"/>
              <a:cs typeface="Arial" panose="020B0604020202020204" pitchFamily="34" charset="0"/>
            </a:rPr>
            <a:t>Fuente: 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202020204" pitchFamily="34" charset="0"/>
              <a:cs typeface="Arial" panose="020B0604020202020204" pitchFamily="34" charset="0"/>
            </a:rPr>
            <a:t>APN</a:t>
          </a:r>
        </a:p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202020204" pitchFamily="34" charset="0"/>
              <a:cs typeface="Arial" panose="020B0604020202020204" pitchFamily="34" charset="0"/>
            </a:rPr>
            <a:t>Elaboración: 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202020204" pitchFamily="34" charset="0"/>
              <a:cs typeface="Arial" panose="020B0604020202020204" pitchFamily="34" charset="0"/>
            </a:rPr>
            <a:t>MTC - OGPP - Oficina de Estadística</a:t>
          </a:r>
          <a:endParaRPr lang="es-PE" sz="700">
            <a:solidFill>
              <a:sysClr val="windowText" lastClr="000000"/>
            </a:solidFill>
            <a:latin typeface="Optima" panose="000B0000000000000000" pitchFamily="34" charset="0"/>
            <a:ea typeface="Esphimere Light" panose="020B040303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0.00493</cdr:x>
      <cdr:y>0.91254</cdr:y>
    </cdr:from>
    <cdr:to>
      <cdr:x>0.6486</cdr:x>
      <cdr:y>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1242BE68-4C13-32AC-B03F-70D8CB07CD0A}"/>
            </a:ext>
          </a:extLst>
        </cdr:cNvPr>
        <cdr:cNvSpPr/>
      </cdr:nvSpPr>
      <cdr:spPr>
        <a:xfrm xmlns:a="http://schemas.openxmlformats.org/drawingml/2006/main">
          <a:off x="42864" y="3776664"/>
          <a:ext cx="56007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Fuente: </a:t>
          </a:r>
          <a:r>
            <a:rPr lang="es-PE" sz="800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APN</a:t>
          </a:r>
          <a:endParaRPr lang="es-PE" sz="800">
            <a:solidFill>
              <a:sysClr val="windowText" lastClr="000000"/>
            </a:solidFill>
            <a:effectLst/>
            <a:latin typeface="Optima" panose="000B0000000000000000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Elaboración</a:t>
          </a:r>
          <a:r>
            <a:rPr lang="es-PE" sz="800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: MTC - OGPP - Oficina de Estadística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41413</xdr:colOff>
      <xdr:row>6</xdr:row>
      <xdr:rowOff>19880</xdr:rowOff>
    </xdr:from>
    <xdr:to>
      <xdr:col>7</xdr:col>
      <xdr:colOff>728042</xdr:colOff>
      <xdr:row>28</xdr:row>
      <xdr:rowOff>92352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0.85956</cdr:y>
    </cdr:from>
    <cdr:to>
      <cdr:x>0.60312</cdr:x>
      <cdr:y>1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0" y="2881576"/>
          <a:ext cx="3426350" cy="470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1/ Incluye tránsito, actividad pesquera, cabotaje y vía terrestre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cs typeface="Arial" panose="020B0604020202020204" pitchFamily="34" charset="0"/>
            </a:rPr>
            <a:t>Fuente: 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cs typeface="Arial" panose="020B0604020202020204" pitchFamily="34" charset="0"/>
            </a:rPr>
            <a:t>APN</a:t>
          </a:r>
        </a:p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cs typeface="Arial" panose="020B0604020202020204" pitchFamily="34" charset="0"/>
            </a:rPr>
            <a:t>Elaboración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cs typeface="Arial" panose="020B0604020202020204" pitchFamily="34" charset="0"/>
            </a:rPr>
            <a:t>: MTC - OGPP - Oficina de Estadística</a:t>
          </a:r>
        </a:p>
        <a:p xmlns:a="http://schemas.openxmlformats.org/drawingml/2006/main">
          <a:endParaRPr lang="es-PE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6</xdr:row>
      <xdr:rowOff>16565</xdr:rowOff>
    </xdr:from>
    <xdr:to>
      <xdr:col>8</xdr:col>
      <xdr:colOff>409575</xdr:colOff>
      <xdr:row>30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26C22D2-6722-C755-E35F-39F9770F5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0.01678</cdr:x>
      <cdr:y>0.87905</cdr:y>
    </cdr:from>
    <cdr:to>
      <cdr:x>0.91876</cdr:x>
      <cdr:y>0.99304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B229AA4E-2240-8180-07E9-47FF88739A16}"/>
            </a:ext>
          </a:extLst>
        </cdr:cNvPr>
        <cdr:cNvSpPr/>
      </cdr:nvSpPr>
      <cdr:spPr>
        <a:xfrm xmlns:a="http://schemas.openxmlformats.org/drawingml/2006/main">
          <a:off x="91108" y="3139135"/>
          <a:ext cx="4897449" cy="4070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1/ Incluye tránsito, actividad pesquera, cabotaje y vía terrestre</a:t>
          </a:r>
        </a:p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Fuente: </a:t>
          </a:r>
          <a:r>
            <a:rPr lang="es-PE" sz="800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APN</a:t>
          </a:r>
          <a:endParaRPr lang="es-PE" sz="800">
            <a:solidFill>
              <a:sysClr val="windowText" lastClr="000000"/>
            </a:solidFill>
            <a:effectLst/>
            <a:latin typeface="Optima" panose="000B0000000000000000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Elaboración: </a:t>
          </a:r>
          <a:r>
            <a:rPr lang="es-PE" sz="800">
              <a:solidFill>
                <a:sysClr val="windowText" lastClr="000000"/>
              </a:solidFill>
              <a:effectLst/>
              <a:latin typeface="Optima" panose="000B0000000000000000" pitchFamily="34" charset="0"/>
              <a:ea typeface="+mn-ea"/>
              <a:cs typeface="Arial" panose="020B0604020202020204" pitchFamily="34" charset="0"/>
            </a:rPr>
            <a:t>MTC - OGPP - Oficina de Estadística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402291</xdr:colOff>
      <xdr:row>6</xdr:row>
      <xdr:rowOff>66675</xdr:rowOff>
    </xdr:from>
    <xdr:to>
      <xdr:col>8</xdr:col>
      <xdr:colOff>219075</xdr:colOff>
      <xdr:row>32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40345E-07E3-4C8B-94F5-1595EF32F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0.01604</cdr:x>
      <cdr:y>0.87688</cdr:y>
    </cdr:from>
    <cdr:to>
      <cdr:x>0.84871</cdr:x>
      <cdr:y>0.99965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95452" y="3324226"/>
          <a:ext cx="4955123" cy="465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1/ Incluye tránsito, actividad pesquera, cabotaje y vía terrestre</a:t>
          </a:r>
        </a:p>
        <a:p xmlns:a="http://schemas.openxmlformats.org/drawingml/2006/main">
          <a:r>
            <a:rPr lang="es-PE" sz="7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APN</a:t>
          </a:r>
        </a:p>
        <a:p xmlns:a="http://schemas.openxmlformats.org/drawingml/2006/main">
          <a:r>
            <a:rPr lang="es-PE" sz="7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646666</xdr:colOff>
      <xdr:row>6</xdr:row>
      <xdr:rowOff>48661</xdr:rowOff>
    </xdr:from>
    <xdr:to>
      <xdr:col>7</xdr:col>
      <xdr:colOff>240197</xdr:colOff>
      <xdr:row>25</xdr:row>
      <xdr:rowOff>74544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nuario24">
      <a:dk1>
        <a:sysClr val="windowText" lastClr="000000"/>
      </a:dk1>
      <a:lt1>
        <a:sysClr val="window" lastClr="FFFFFF"/>
      </a:lt1>
      <a:dk2>
        <a:srgbClr val="1976D2"/>
      </a:dk2>
      <a:lt2>
        <a:srgbClr val="0058BC"/>
      </a:lt2>
      <a:accent1>
        <a:srgbClr val="003EAB"/>
      </a:accent1>
      <a:accent2>
        <a:srgbClr val="002C8C"/>
      </a:accent2>
      <a:accent3>
        <a:srgbClr val="008B5E"/>
      </a:accent3>
      <a:accent4>
        <a:srgbClr val="006F5E"/>
      </a:accent4>
      <a:accent5>
        <a:srgbClr val="00525E"/>
      </a:accent5>
      <a:accent6>
        <a:srgbClr val="00365E"/>
      </a:accent6>
      <a:hlink>
        <a:srgbClr val="6B9F25"/>
      </a:hlink>
      <a:folHlink>
        <a:srgbClr val="9F671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37"/>
  <sheetViews>
    <sheetView zoomScale="115" zoomScaleNormal="115" workbookViewId="0">
      <selection activeCell="M35" sqref="M35"/>
    </sheetView>
  </sheetViews>
  <sheetFormatPr baseColWidth="10" defaultColWidth="11.44140625" defaultRowHeight="11.4" x14ac:dyDescent="0.2"/>
  <cols>
    <col min="1" max="1" width="8.109375" style="4" customWidth="1"/>
    <col min="2" max="2" width="13.5546875" style="4" customWidth="1"/>
    <col min="3" max="3" width="14" style="4" bestFit="1" customWidth="1"/>
    <col min="4" max="4" width="12" style="4" bestFit="1" customWidth="1"/>
    <col min="5" max="5" width="12.5546875" style="4" bestFit="1" customWidth="1"/>
    <col min="6" max="7" width="12.109375" style="4" bestFit="1" customWidth="1"/>
    <col min="8" max="8" width="11.44140625" style="4" customWidth="1"/>
    <col min="9" max="9" width="12.6640625" style="4" bestFit="1" customWidth="1"/>
    <col min="10" max="12" width="12.6640625" style="4" customWidth="1"/>
    <col min="13" max="13" width="11" style="4" bestFit="1" customWidth="1"/>
    <col min="14" max="14" width="14.5546875" style="4" customWidth="1"/>
    <col min="15" max="16" width="14.88671875" style="4" customWidth="1"/>
    <col min="17" max="19" width="14.44140625" style="4" bestFit="1" customWidth="1"/>
    <col min="20" max="20" width="14.5546875" style="4" bestFit="1" customWidth="1"/>
    <col min="21" max="21" width="14.44140625" style="4" bestFit="1" customWidth="1"/>
    <col min="22" max="22" width="14.5546875" style="4" bestFit="1" customWidth="1"/>
    <col min="23" max="23" width="14.44140625" style="4" bestFit="1" customWidth="1"/>
    <col min="24" max="25" width="14.88671875" style="4" bestFit="1" customWidth="1"/>
    <col min="26" max="26" width="14.33203125" style="4" bestFit="1" customWidth="1"/>
    <col min="27" max="28" width="11.44140625" style="4"/>
    <col min="29" max="30" width="11.44140625" style="4" customWidth="1"/>
    <col min="31" max="16384" width="11.44140625" style="4"/>
  </cols>
  <sheetData>
    <row r="1" spans="2:20" s="7" customFormat="1" ht="11.25" customHeight="1" x14ac:dyDescent="0.2">
      <c r="C1" s="11"/>
      <c r="T1" s="10"/>
    </row>
    <row r="2" spans="2:20" s="187" customFormat="1" ht="17.399999999999999" x14ac:dyDescent="0.2">
      <c r="B2" s="184" t="s">
        <v>299</v>
      </c>
      <c r="C2" s="186"/>
      <c r="T2" s="188"/>
    </row>
    <row r="3" spans="2:20" s="187" customFormat="1" ht="13.8" x14ac:dyDescent="0.25">
      <c r="B3" s="185" t="s">
        <v>300</v>
      </c>
      <c r="C3" s="186"/>
      <c r="T3" s="188"/>
    </row>
    <row r="4" spans="2:20" s="20" customFormat="1" x14ac:dyDescent="0.2">
      <c r="B4" s="106"/>
      <c r="P4" s="17"/>
      <c r="Q4" s="17"/>
    </row>
    <row r="5" spans="2:20" s="7" customFormat="1" ht="11.25" customHeight="1" x14ac:dyDescent="0.25">
      <c r="B5" s="107" t="s">
        <v>304</v>
      </c>
      <c r="C5" s="11"/>
      <c r="T5" s="10"/>
    </row>
    <row r="6" spans="2:20" s="7" customFormat="1" ht="11.25" customHeight="1" x14ac:dyDescent="0.2">
      <c r="C6" s="11"/>
      <c r="T6" s="10"/>
    </row>
    <row r="7" spans="2:20" s="7" customFormat="1" ht="11.25" customHeight="1" x14ac:dyDescent="0.2">
      <c r="C7" s="11"/>
      <c r="T7" s="10"/>
    </row>
    <row r="8" spans="2:20" s="7" customFormat="1" ht="11.25" customHeight="1" x14ac:dyDescent="0.2">
      <c r="C8" s="11"/>
      <c r="T8" s="10"/>
    </row>
    <row r="9" spans="2:20" s="7" customFormat="1" ht="11.25" customHeight="1" x14ac:dyDescent="0.2">
      <c r="C9" s="11"/>
      <c r="T9" s="10"/>
    </row>
    <row r="10" spans="2:20" s="7" customFormat="1" ht="11.25" customHeight="1" x14ac:dyDescent="0.2">
      <c r="C10" s="11"/>
      <c r="T10" s="10"/>
    </row>
    <row r="11" spans="2:20" s="7" customFormat="1" ht="11.25" customHeight="1" x14ac:dyDescent="0.2">
      <c r="C11" s="11"/>
      <c r="T11" s="10"/>
    </row>
    <row r="12" spans="2:20" s="7" customFormat="1" ht="11.25" customHeight="1" x14ac:dyDescent="0.2">
      <c r="C12" s="11"/>
      <c r="T12" s="10"/>
    </row>
    <row r="13" spans="2:20" s="7" customFormat="1" ht="11.25" customHeight="1" x14ac:dyDescent="0.2">
      <c r="C13" s="11"/>
      <c r="T13" s="10"/>
    </row>
    <row r="14" spans="2:20" s="7" customFormat="1" ht="11.25" customHeight="1" x14ac:dyDescent="0.2">
      <c r="C14" s="11"/>
      <c r="T14" s="10"/>
    </row>
    <row r="15" spans="2:20" s="7" customFormat="1" ht="11.25" customHeight="1" x14ac:dyDescent="0.2">
      <c r="C15" s="11"/>
      <c r="T15" s="10"/>
    </row>
    <row r="16" spans="2:20" s="7" customFormat="1" ht="11.25" customHeight="1" x14ac:dyDescent="0.2">
      <c r="C16" s="12"/>
      <c r="D16" s="13"/>
      <c r="T16" s="10"/>
    </row>
    <row r="17" spans="3:20" s="7" customFormat="1" ht="11.25" customHeight="1" x14ac:dyDescent="0.2">
      <c r="C17" s="12"/>
      <c r="D17" s="13"/>
      <c r="T17" s="10"/>
    </row>
    <row r="18" spans="3:20" s="7" customFormat="1" ht="11.25" customHeight="1" x14ac:dyDescent="0.2">
      <c r="C18" s="11"/>
      <c r="T18" s="10"/>
    </row>
    <row r="19" spans="3:20" s="7" customFormat="1" ht="11.25" customHeight="1" x14ac:dyDescent="0.2">
      <c r="T19" s="10"/>
    </row>
    <row r="20" spans="3:20" s="7" customFormat="1" ht="11.25" customHeight="1" x14ac:dyDescent="0.2">
      <c r="T20" s="10"/>
    </row>
    <row r="21" spans="3:20" s="7" customFormat="1" ht="16.5" customHeight="1" x14ac:dyDescent="0.2">
      <c r="M21" s="13"/>
      <c r="N21" s="144"/>
      <c r="O21" s="144"/>
      <c r="T21" s="10"/>
    </row>
    <row r="22" spans="3:20" s="7" customFormat="1" ht="11.25" customHeight="1" x14ac:dyDescent="0.2">
      <c r="M22" s="13"/>
      <c r="T22" s="10"/>
    </row>
    <row r="23" spans="3:20" s="7" customFormat="1" ht="11.25" customHeight="1" x14ac:dyDescent="0.2">
      <c r="M23" s="13"/>
      <c r="T23" s="10"/>
    </row>
    <row r="24" spans="3:20" s="7" customFormat="1" ht="11.25" customHeight="1" x14ac:dyDescent="0.2">
      <c r="C24" s="11"/>
      <c r="T24" s="10"/>
    </row>
    <row r="25" spans="3:20" s="7" customFormat="1" ht="11.25" customHeight="1" x14ac:dyDescent="0.2">
      <c r="C25" s="11"/>
      <c r="T25" s="10"/>
    </row>
    <row r="26" spans="3:20" s="7" customFormat="1" ht="11.25" customHeight="1" x14ac:dyDescent="0.2">
      <c r="C26" s="11"/>
      <c r="T26" s="10"/>
    </row>
    <row r="27" spans="3:20" s="7" customFormat="1" ht="11.25" customHeight="1" x14ac:dyDescent="0.2">
      <c r="C27" s="11"/>
      <c r="T27" s="10"/>
    </row>
    <row r="28" spans="3:20" s="7" customFormat="1" ht="11.25" customHeight="1" x14ac:dyDescent="0.2">
      <c r="C28" s="11"/>
      <c r="T28" s="10"/>
    </row>
    <row r="29" spans="3:20" s="7" customFormat="1" ht="11.25" customHeight="1" x14ac:dyDescent="0.2">
      <c r="C29" s="11"/>
      <c r="T29" s="10"/>
    </row>
    <row r="30" spans="3:20" s="7" customFormat="1" ht="11.25" customHeight="1" x14ac:dyDescent="0.2">
      <c r="C30" s="11"/>
      <c r="T30" s="10"/>
    </row>
    <row r="31" spans="3:20" s="7" customFormat="1" ht="11.25" customHeight="1" x14ac:dyDescent="0.2">
      <c r="C31" s="11"/>
      <c r="T31" s="10"/>
    </row>
    <row r="32" spans="3:20" s="7" customFormat="1" ht="11.25" customHeight="1" x14ac:dyDescent="0.2">
      <c r="C32" s="11"/>
      <c r="T32" s="10"/>
    </row>
    <row r="33" spans="3:20" s="7" customFormat="1" ht="11.25" customHeight="1" x14ac:dyDescent="0.2">
      <c r="C33" s="11"/>
      <c r="T33" s="10"/>
    </row>
    <row r="34" spans="3:20" s="7" customFormat="1" ht="11.25" customHeight="1" x14ac:dyDescent="0.2">
      <c r="C34" s="11"/>
      <c r="T34" s="10"/>
    </row>
    <row r="35" spans="3:20" s="7" customFormat="1" ht="11.25" customHeight="1" x14ac:dyDescent="0.2">
      <c r="C35" s="11"/>
      <c r="T35" s="10"/>
    </row>
    <row r="36" spans="3:20" s="7" customFormat="1" ht="11.25" customHeight="1" x14ac:dyDescent="0.2">
      <c r="C36" s="11"/>
      <c r="T36" s="10"/>
    </row>
    <row r="37" spans="3:20" s="7" customFormat="1" ht="11.25" customHeight="1" x14ac:dyDescent="0.2">
      <c r="C37" s="11"/>
      <c r="T37" s="10"/>
    </row>
    <row r="38" spans="3:20" s="7" customFormat="1" ht="11.25" customHeight="1" x14ac:dyDescent="0.2">
      <c r="C38" s="11"/>
      <c r="T38" s="10"/>
    </row>
    <row r="39" spans="3:20" s="7" customFormat="1" ht="11.25" customHeight="1" x14ac:dyDescent="0.2">
      <c r="C39" s="11"/>
      <c r="T39" s="10"/>
    </row>
    <row r="40" spans="3:20" s="7" customFormat="1" ht="11.25" customHeight="1" x14ac:dyDescent="0.2">
      <c r="C40" s="11"/>
      <c r="T40" s="10"/>
    </row>
    <row r="41" spans="3:20" s="7" customFormat="1" ht="11.25" customHeight="1" x14ac:dyDescent="0.2">
      <c r="C41" s="11"/>
      <c r="T41" s="10"/>
    </row>
    <row r="42" spans="3:20" s="7" customFormat="1" ht="11.25" customHeight="1" x14ac:dyDescent="0.2">
      <c r="C42" s="11"/>
      <c r="T42" s="10"/>
    </row>
    <row r="43" spans="3:20" s="7" customFormat="1" ht="11.25" customHeight="1" x14ac:dyDescent="0.2">
      <c r="C43" s="11"/>
      <c r="T43" s="10"/>
    </row>
    <row r="44" spans="3:20" s="7" customFormat="1" ht="11.25" customHeight="1" x14ac:dyDescent="0.2">
      <c r="T44" s="10"/>
    </row>
    <row r="45" spans="3:20" s="7" customFormat="1" ht="11.25" customHeight="1" x14ac:dyDescent="0.2">
      <c r="T45" s="10"/>
    </row>
    <row r="46" spans="3:20" s="7" customFormat="1" ht="11.25" customHeight="1" x14ac:dyDescent="0.2">
      <c r="T46" s="10"/>
    </row>
    <row r="47" spans="3:20" s="7" customFormat="1" ht="11.25" customHeight="1" x14ac:dyDescent="0.2">
      <c r="T47" s="10"/>
    </row>
    <row r="48" spans="3:20" s="7" customFormat="1" ht="11.25" customHeight="1" x14ac:dyDescent="0.2">
      <c r="T48" s="10"/>
    </row>
    <row r="49" spans="20:20" s="7" customFormat="1" ht="11.25" customHeight="1" x14ac:dyDescent="0.2">
      <c r="T49" s="10"/>
    </row>
    <row r="50" spans="20:20" s="7" customFormat="1" ht="11.25" customHeight="1" x14ac:dyDescent="0.2">
      <c r="T50" s="10"/>
    </row>
    <row r="51" spans="20:20" s="7" customFormat="1" ht="11.25" customHeight="1" x14ac:dyDescent="0.2">
      <c r="T51" s="10"/>
    </row>
    <row r="52" spans="20:20" s="7" customFormat="1" ht="11.25" customHeight="1" x14ac:dyDescent="0.2">
      <c r="T52" s="10"/>
    </row>
    <row r="53" spans="20:20" s="7" customFormat="1" ht="11.25" customHeight="1" x14ac:dyDescent="0.2">
      <c r="T53" s="10"/>
    </row>
    <row r="54" spans="20:20" s="7" customFormat="1" ht="11.25" customHeight="1" x14ac:dyDescent="0.2">
      <c r="T54" s="10"/>
    </row>
    <row r="55" spans="20:20" s="7" customFormat="1" ht="11.25" customHeight="1" x14ac:dyDescent="0.2">
      <c r="T55" s="10"/>
    </row>
    <row r="56" spans="20:20" s="7" customFormat="1" ht="11.25" customHeight="1" x14ac:dyDescent="0.2">
      <c r="T56" s="10"/>
    </row>
    <row r="57" spans="20:20" s="7" customFormat="1" ht="11.25" customHeight="1" x14ac:dyDescent="0.2">
      <c r="T57" s="10"/>
    </row>
    <row r="58" spans="20:20" s="7" customFormat="1" ht="11.25" customHeight="1" x14ac:dyDescent="0.2">
      <c r="T58" s="10"/>
    </row>
    <row r="59" spans="20:20" s="7" customFormat="1" ht="11.25" customHeight="1" x14ac:dyDescent="0.2">
      <c r="T59" s="10"/>
    </row>
    <row r="60" spans="20:20" s="7" customFormat="1" ht="11.25" customHeight="1" x14ac:dyDescent="0.2">
      <c r="T60" s="10"/>
    </row>
    <row r="61" spans="20:20" s="7" customFormat="1" ht="11.25" customHeight="1" x14ac:dyDescent="0.2">
      <c r="T61" s="10"/>
    </row>
    <row r="62" spans="20:20" s="7" customFormat="1" ht="11.25" customHeight="1" x14ac:dyDescent="0.2">
      <c r="T62" s="10"/>
    </row>
    <row r="63" spans="20:20" s="7" customFormat="1" ht="11.25" customHeight="1" x14ac:dyDescent="0.2">
      <c r="T63" s="10"/>
    </row>
    <row r="64" spans="20:20" s="7" customFormat="1" ht="11.25" customHeight="1" x14ac:dyDescent="0.2">
      <c r="T64" s="10"/>
    </row>
    <row r="65" spans="20:20" s="7" customFormat="1" ht="11.25" customHeight="1" x14ac:dyDescent="0.2">
      <c r="T65" s="10"/>
    </row>
    <row r="66" spans="20:20" s="7" customFormat="1" ht="11.25" customHeight="1" x14ac:dyDescent="0.2">
      <c r="T66" s="10"/>
    </row>
    <row r="67" spans="20:20" s="7" customFormat="1" ht="11.25" customHeight="1" x14ac:dyDescent="0.2">
      <c r="T67" s="10"/>
    </row>
    <row r="68" spans="20:20" s="7" customFormat="1" ht="11.25" customHeight="1" x14ac:dyDescent="0.2">
      <c r="T68" s="10"/>
    </row>
    <row r="69" spans="20:20" s="7" customFormat="1" ht="11.25" customHeight="1" x14ac:dyDescent="0.2">
      <c r="T69" s="10"/>
    </row>
    <row r="70" spans="20:20" s="7" customFormat="1" ht="11.25" customHeight="1" x14ac:dyDescent="0.2">
      <c r="T70" s="10"/>
    </row>
    <row r="71" spans="20:20" s="7" customFormat="1" ht="11.25" customHeight="1" x14ac:dyDescent="0.2">
      <c r="T71" s="10"/>
    </row>
    <row r="72" spans="20:20" s="7" customFormat="1" ht="11.25" customHeight="1" x14ac:dyDescent="0.2">
      <c r="T72" s="10"/>
    </row>
    <row r="73" spans="20:20" s="7" customFormat="1" ht="11.25" customHeight="1" x14ac:dyDescent="0.2">
      <c r="T73" s="10"/>
    </row>
    <row r="74" spans="20:20" s="7" customFormat="1" ht="11.25" customHeight="1" x14ac:dyDescent="0.2">
      <c r="T74" s="10"/>
    </row>
    <row r="75" spans="20:20" s="7" customFormat="1" ht="11.25" customHeight="1" x14ac:dyDescent="0.2">
      <c r="T75" s="10"/>
    </row>
    <row r="76" spans="20:20" s="7" customFormat="1" ht="11.25" customHeight="1" x14ac:dyDescent="0.2">
      <c r="T76" s="10"/>
    </row>
    <row r="77" spans="20:20" s="7" customFormat="1" ht="11.25" customHeight="1" x14ac:dyDescent="0.2">
      <c r="T77" s="10"/>
    </row>
    <row r="78" spans="20:20" s="7" customFormat="1" ht="11.25" customHeight="1" x14ac:dyDescent="0.2">
      <c r="T78" s="10"/>
    </row>
    <row r="79" spans="20:20" s="7" customFormat="1" ht="11.25" customHeight="1" x14ac:dyDescent="0.2">
      <c r="T79" s="10"/>
    </row>
    <row r="80" spans="20:20" s="7" customFormat="1" ht="11.25" customHeight="1" x14ac:dyDescent="0.2">
      <c r="T80" s="10"/>
    </row>
    <row r="81" spans="3:20" s="7" customFormat="1" ht="11.25" customHeight="1" x14ac:dyDescent="0.2">
      <c r="T81" s="10"/>
    </row>
    <row r="82" spans="3:20" s="7" customFormat="1" ht="11.25" customHeight="1" x14ac:dyDescent="0.2">
      <c r="T82" s="10"/>
    </row>
    <row r="83" spans="3:20" s="7" customFormat="1" ht="11.25" customHeight="1" x14ac:dyDescent="0.2">
      <c r="T83" s="10"/>
    </row>
    <row r="84" spans="3:20" s="7" customFormat="1" ht="11.25" customHeight="1" x14ac:dyDescent="0.2">
      <c r="T84" s="10"/>
    </row>
    <row r="85" spans="3:20" s="7" customFormat="1" ht="11.25" customHeight="1" x14ac:dyDescent="0.2">
      <c r="T85" s="10"/>
    </row>
    <row r="86" spans="3:20" s="7" customFormat="1" ht="11.25" customHeight="1" x14ac:dyDescent="0.2">
      <c r="T86" s="10"/>
    </row>
    <row r="87" spans="3:20" s="7" customFormat="1" ht="11.25" customHeight="1" x14ac:dyDescent="0.2">
      <c r="T87" s="10"/>
    </row>
    <row r="88" spans="3:20" s="7" customFormat="1" ht="11.25" customHeight="1" x14ac:dyDescent="0.2">
      <c r="T88" s="10"/>
    </row>
    <row r="89" spans="3:20" s="7" customFormat="1" ht="11.25" customHeight="1" x14ac:dyDescent="0.2">
      <c r="T89" s="10"/>
    </row>
    <row r="90" spans="3:20" s="7" customFormat="1" ht="11.25" customHeight="1" x14ac:dyDescent="0.2">
      <c r="T90" s="10"/>
    </row>
    <row r="91" spans="3:20" s="7" customFormat="1" ht="11.25" customHeight="1" x14ac:dyDescent="0.2">
      <c r="T91" s="10"/>
    </row>
    <row r="92" spans="3:20" s="7" customFormat="1" ht="11.25" customHeight="1" x14ac:dyDescent="0.2">
      <c r="T92" s="10"/>
    </row>
    <row r="93" spans="3:20" s="7" customFormat="1" ht="11.25" customHeight="1" x14ac:dyDescent="0.2">
      <c r="C93" s="11"/>
      <c r="T93" s="10"/>
    </row>
    <row r="94" spans="3:20" s="7" customFormat="1" ht="11.25" customHeight="1" x14ac:dyDescent="0.2">
      <c r="C94" s="11"/>
      <c r="T94" s="10"/>
    </row>
    <row r="95" spans="3:20" s="7" customFormat="1" ht="11.25" customHeight="1" x14ac:dyDescent="0.2">
      <c r="C95" s="11"/>
      <c r="T95" s="10"/>
    </row>
    <row r="96" spans="3:20" s="7" customFormat="1" ht="11.25" customHeight="1" x14ac:dyDescent="0.2">
      <c r="C96" s="11"/>
      <c r="T96" s="10"/>
    </row>
    <row r="97" spans="2:20" s="7" customFormat="1" ht="11.25" customHeight="1" x14ac:dyDescent="0.2">
      <c r="C97" s="11"/>
      <c r="T97" s="10"/>
    </row>
    <row r="98" spans="2:20" s="7" customFormat="1" ht="11.25" customHeight="1" x14ac:dyDescent="0.2">
      <c r="C98" s="11"/>
      <c r="T98" s="10"/>
    </row>
    <row r="99" spans="2:20" s="7" customFormat="1" ht="11.25" customHeight="1" x14ac:dyDescent="0.2">
      <c r="C99" s="11"/>
      <c r="T99" s="10"/>
    </row>
    <row r="100" spans="2:20" s="7" customFormat="1" ht="11.25" customHeight="1" x14ac:dyDescent="0.2">
      <c r="C100" s="11"/>
      <c r="T100" s="10"/>
    </row>
    <row r="101" spans="2:20" s="7" customFormat="1" ht="11.25" customHeight="1" x14ac:dyDescent="0.2">
      <c r="C101" s="11"/>
      <c r="T101" s="10"/>
    </row>
    <row r="102" spans="2:20" s="7" customFormat="1" ht="11.25" customHeight="1" x14ac:dyDescent="0.2">
      <c r="C102" s="11"/>
      <c r="T102" s="10"/>
    </row>
    <row r="103" spans="2:20" s="7" customFormat="1" ht="11.25" customHeight="1" x14ac:dyDescent="0.2">
      <c r="C103" s="11"/>
      <c r="T103" s="10"/>
    </row>
    <row r="104" spans="2:20" s="7" customFormat="1" ht="11.25" customHeight="1" x14ac:dyDescent="0.2">
      <c r="C104" s="11"/>
      <c r="T104" s="10"/>
    </row>
    <row r="105" spans="2:20" s="7" customFormat="1" ht="11.25" customHeight="1" x14ac:dyDescent="0.2">
      <c r="C105" s="11"/>
      <c r="T105" s="10"/>
    </row>
    <row r="106" spans="2:20" s="7" customFormat="1" ht="11.25" customHeight="1" x14ac:dyDescent="0.2">
      <c r="C106" s="11"/>
      <c r="T106" s="10"/>
    </row>
    <row r="107" spans="2:20" s="7" customFormat="1" ht="11.25" customHeight="1" x14ac:dyDescent="0.2">
      <c r="C107" s="11"/>
      <c r="T107" s="10"/>
    </row>
    <row r="108" spans="2:20" s="7" customFormat="1" ht="11.25" customHeight="1" x14ac:dyDescent="0.2">
      <c r="C108" s="11"/>
      <c r="T108" s="10"/>
    </row>
    <row r="109" spans="2:20" s="7" customFormat="1" ht="11.25" customHeight="1" x14ac:dyDescent="0.2">
      <c r="C109" s="11"/>
      <c r="T109" s="10"/>
    </row>
    <row r="110" spans="2:20" s="7" customFormat="1" ht="11.25" customHeight="1" x14ac:dyDescent="0.2">
      <c r="C110" s="11"/>
      <c r="T110" s="10"/>
    </row>
    <row r="111" spans="2:20" s="7" customFormat="1" ht="11.25" customHeight="1" x14ac:dyDescent="0.2">
      <c r="C111" s="11"/>
      <c r="T111" s="10"/>
    </row>
    <row r="112" spans="2:20" s="7" customFormat="1" ht="11.25" customHeight="1" x14ac:dyDescent="0.2">
      <c r="B112" s="4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T112" s="10"/>
    </row>
    <row r="113" spans="2:20" s="7" customFormat="1" ht="11.25" customHeight="1" x14ac:dyDescent="0.2">
      <c r="B113" s="88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T113" s="10"/>
    </row>
    <row r="114" spans="2:20" s="7" customFormat="1" ht="11.25" customHeight="1" x14ac:dyDescent="0.2">
      <c r="B114" s="88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T114" s="10"/>
    </row>
    <row r="115" spans="2:20" s="7" customFormat="1" ht="11.25" customHeight="1" x14ac:dyDescent="0.2">
      <c r="B115" s="88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T115" s="10"/>
    </row>
    <row r="116" spans="2:20" s="7" customFormat="1" ht="11.25" customHeight="1" x14ac:dyDescent="0.2">
      <c r="B116" s="88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T116" s="10"/>
    </row>
    <row r="117" spans="2:20" s="7" customFormat="1" ht="11.25" customHeight="1" x14ac:dyDescent="0.2">
      <c r="B117" s="88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T117" s="10"/>
    </row>
    <row r="118" spans="2:20" s="7" customFormat="1" ht="11.25" customHeight="1" x14ac:dyDescent="0.2">
      <c r="B118" s="88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T118" s="10"/>
    </row>
    <row r="119" spans="2:20" s="7" customFormat="1" ht="11.25" customHeight="1" x14ac:dyDescent="0.2">
      <c r="B119" s="88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T119" s="10"/>
    </row>
    <row r="120" spans="2:20" s="7" customFormat="1" ht="11.25" customHeight="1" x14ac:dyDescent="0.2">
      <c r="B120" s="88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T120" s="10"/>
    </row>
    <row r="121" spans="2:20" s="7" customFormat="1" ht="11.25" customHeight="1" x14ac:dyDescent="0.2">
      <c r="B121" s="88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T121" s="10"/>
    </row>
    <row r="122" spans="2:20" s="7" customFormat="1" ht="11.25" customHeight="1" x14ac:dyDescent="0.2">
      <c r="B122" s="88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T122" s="10"/>
    </row>
    <row r="123" spans="2:20" s="7" customFormat="1" ht="11.25" customHeight="1" x14ac:dyDescent="0.2">
      <c r="B123" s="88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T123" s="10"/>
    </row>
    <row r="124" spans="2:20" s="7" customFormat="1" ht="11.25" customHeight="1" x14ac:dyDescent="0.2">
      <c r="B124" s="88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T124" s="10"/>
    </row>
    <row r="125" spans="2:20" s="7" customFormat="1" ht="11.25" customHeight="1" x14ac:dyDescent="0.2">
      <c r="B125" s="88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T125" s="10"/>
    </row>
    <row r="126" spans="2:20" s="7" customFormat="1" ht="11.25" customHeight="1" x14ac:dyDescent="0.2">
      <c r="B126" s="88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T126" s="10"/>
    </row>
    <row r="127" spans="2:20" s="7" customFormat="1" ht="11.25" customHeight="1" x14ac:dyDescent="0.2">
      <c r="B127" s="88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T127" s="10"/>
    </row>
    <row r="128" spans="2:20" s="7" customFormat="1" ht="11.25" customHeight="1" x14ac:dyDescent="0.2">
      <c r="B128" s="88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T128" s="10"/>
    </row>
    <row r="129" spans="2:20" s="7" customFormat="1" ht="11.25" customHeight="1" x14ac:dyDescent="0.2">
      <c r="B129" s="88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T129" s="10"/>
    </row>
    <row r="130" spans="2:20" s="7" customFormat="1" ht="11.25" customHeight="1" x14ac:dyDescent="0.2">
      <c r="B130" s="88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T130" s="10"/>
    </row>
    <row r="131" spans="2:20" s="7" customFormat="1" ht="11.25" customHeight="1" x14ac:dyDescent="0.2">
      <c r="B131" s="88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T131" s="10"/>
    </row>
    <row r="132" spans="2:20" s="7" customFormat="1" ht="11.25" customHeight="1" x14ac:dyDescent="0.2">
      <c r="B132" s="88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T132" s="10"/>
    </row>
    <row r="133" spans="2:20" s="7" customFormat="1" ht="11.25" customHeight="1" x14ac:dyDescent="0.2">
      <c r="B133" s="88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T133" s="10"/>
    </row>
    <row r="134" spans="2:20" s="7" customFormat="1" ht="11.25" customHeight="1" x14ac:dyDescent="0.2">
      <c r="B134" s="88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T134" s="10"/>
    </row>
    <row r="135" spans="2:20" s="7" customFormat="1" ht="11.25" customHeight="1" x14ac:dyDescent="0.2">
      <c r="B135" s="88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T135" s="10"/>
    </row>
    <row r="136" spans="2:20" s="7" customFormat="1" ht="11.25" customHeight="1" x14ac:dyDescent="0.2">
      <c r="B136" s="88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T136" s="10"/>
    </row>
    <row r="137" spans="2:20" s="7" customFormat="1" ht="11.25" customHeight="1" x14ac:dyDescent="0.2">
      <c r="B137" s="88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T137" s="10"/>
    </row>
    <row r="138" spans="2:20" s="7" customFormat="1" ht="11.25" customHeight="1" x14ac:dyDescent="0.2">
      <c r="B138" s="88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T138" s="10"/>
    </row>
    <row r="139" spans="2:20" s="7" customFormat="1" ht="11.25" customHeight="1" x14ac:dyDescent="0.2">
      <c r="B139" s="88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T139" s="10"/>
    </row>
    <row r="140" spans="2:20" s="7" customFormat="1" ht="11.25" customHeight="1" x14ac:dyDescent="0.2">
      <c r="B140" s="88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T140" s="10"/>
    </row>
    <row r="141" spans="2:20" s="7" customFormat="1" ht="11.25" customHeight="1" x14ac:dyDescent="0.2">
      <c r="B141" s="88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T141" s="10"/>
    </row>
    <row r="142" spans="2:20" s="7" customFormat="1" ht="11.25" customHeight="1" x14ac:dyDescent="0.2">
      <c r="B142" s="88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T142" s="10"/>
    </row>
    <row r="143" spans="2:20" s="7" customFormat="1" ht="11.25" customHeight="1" x14ac:dyDescent="0.2">
      <c r="B143" s="88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T143" s="10"/>
    </row>
    <row r="144" spans="2:20" s="7" customFormat="1" ht="11.25" customHeight="1" x14ac:dyDescent="0.2">
      <c r="B144" s="88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T144" s="10"/>
    </row>
    <row r="145" spans="2:20" s="7" customFormat="1" ht="11.25" customHeight="1" x14ac:dyDescent="0.2">
      <c r="B145" s="88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T145" s="10"/>
    </row>
    <row r="146" spans="2:20" s="7" customFormat="1" ht="11.25" customHeight="1" x14ac:dyDescent="0.2">
      <c r="B146" s="88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T146" s="10"/>
    </row>
    <row r="147" spans="2:20" s="7" customFormat="1" ht="11.25" customHeight="1" x14ac:dyDescent="0.2">
      <c r="B147" s="88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T147" s="10"/>
    </row>
    <row r="148" spans="2:20" s="7" customFormat="1" ht="11.25" customHeight="1" x14ac:dyDescent="0.2">
      <c r="B148" s="88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T148" s="10"/>
    </row>
    <row r="149" spans="2:20" s="7" customFormat="1" ht="11.25" customHeight="1" x14ac:dyDescent="0.2">
      <c r="B149" s="88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T149" s="10"/>
    </row>
    <row r="150" spans="2:20" s="7" customFormat="1" ht="11.25" customHeight="1" x14ac:dyDescent="0.2">
      <c r="B150" s="88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T150" s="10"/>
    </row>
    <row r="151" spans="2:20" s="7" customFormat="1" ht="11.25" customHeight="1" x14ac:dyDescent="0.2">
      <c r="B151" s="88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T151" s="10"/>
    </row>
    <row r="152" spans="2:20" s="7" customFormat="1" ht="11.25" customHeight="1" x14ac:dyDescent="0.2">
      <c r="B152" s="88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T152" s="10"/>
    </row>
    <row r="153" spans="2:20" s="7" customFormat="1" ht="11.25" customHeight="1" x14ac:dyDescent="0.2">
      <c r="B153" s="88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T153" s="10"/>
    </row>
    <row r="154" spans="2:20" s="7" customFormat="1" ht="11.25" customHeight="1" x14ac:dyDescent="0.2">
      <c r="B154" s="88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T154" s="10"/>
    </row>
    <row r="155" spans="2:20" s="7" customFormat="1" ht="11.25" customHeight="1" x14ac:dyDescent="0.2">
      <c r="B155" s="88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T155" s="10"/>
    </row>
    <row r="156" spans="2:20" s="7" customFormat="1" ht="11.25" customHeight="1" x14ac:dyDescent="0.2">
      <c r="B156" s="88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T156" s="10"/>
    </row>
    <row r="157" spans="2:20" s="7" customFormat="1" ht="11.25" customHeight="1" x14ac:dyDescent="0.2">
      <c r="B157" s="88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T157" s="10"/>
    </row>
    <row r="158" spans="2:20" s="7" customFormat="1" ht="11.25" customHeight="1" x14ac:dyDescent="0.2">
      <c r="B158" s="88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T158" s="10"/>
    </row>
    <row r="159" spans="2:20" s="7" customFormat="1" ht="11.25" customHeight="1" x14ac:dyDescent="0.2">
      <c r="B159" s="88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T159" s="10"/>
    </row>
    <row r="160" spans="2:20" s="7" customFormat="1" ht="11.25" customHeight="1" x14ac:dyDescent="0.2">
      <c r="B160" s="88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T160" s="10"/>
    </row>
    <row r="161" spans="2:20" s="7" customFormat="1" ht="11.25" customHeight="1" x14ac:dyDescent="0.2">
      <c r="B161" s="88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T161" s="10"/>
    </row>
    <row r="162" spans="2:20" s="7" customFormat="1" ht="11.25" customHeight="1" x14ac:dyDescent="0.2">
      <c r="B162" s="88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T162" s="10"/>
    </row>
    <row r="163" spans="2:20" s="7" customFormat="1" ht="11.25" customHeight="1" x14ac:dyDescent="0.2">
      <c r="B163" s="88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T163" s="10"/>
    </row>
    <row r="164" spans="2:20" s="7" customFormat="1" ht="11.25" customHeight="1" x14ac:dyDescent="0.2">
      <c r="B164" s="88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T164" s="10"/>
    </row>
    <row r="165" spans="2:20" s="7" customFormat="1" ht="11.25" customHeight="1" x14ac:dyDescent="0.2">
      <c r="B165" s="88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T165" s="10"/>
    </row>
    <row r="166" spans="2:20" s="7" customFormat="1" ht="11.25" customHeight="1" x14ac:dyDescent="0.2">
      <c r="B166" s="88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T166" s="10"/>
    </row>
    <row r="167" spans="2:20" s="7" customFormat="1" ht="11.25" customHeight="1" x14ac:dyDescent="0.2">
      <c r="B167" s="88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T167" s="10"/>
    </row>
    <row r="168" spans="2:20" s="7" customFormat="1" ht="11.25" customHeight="1" x14ac:dyDescent="0.2">
      <c r="B168" s="88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T168" s="10"/>
    </row>
    <row r="169" spans="2:20" s="7" customFormat="1" ht="11.25" customHeight="1" x14ac:dyDescent="0.2">
      <c r="B169" s="88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T169" s="10"/>
    </row>
    <row r="170" spans="2:20" s="7" customFormat="1" ht="11.25" customHeight="1" x14ac:dyDescent="0.2">
      <c r="B170" s="88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T170" s="10"/>
    </row>
    <row r="171" spans="2:20" s="7" customFormat="1" ht="11.25" customHeight="1" x14ac:dyDescent="0.2">
      <c r="B171" s="88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T171" s="10"/>
    </row>
    <row r="172" spans="2:20" s="7" customFormat="1" ht="11.25" customHeight="1" x14ac:dyDescent="0.2">
      <c r="B172" s="88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T172" s="10"/>
    </row>
    <row r="173" spans="2:20" s="7" customFormat="1" ht="11.25" customHeight="1" x14ac:dyDescent="0.2">
      <c r="B173" s="88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T173" s="10"/>
    </row>
    <row r="174" spans="2:20" s="7" customFormat="1" ht="11.25" customHeight="1" x14ac:dyDescent="0.2">
      <c r="B174" s="88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T174" s="10"/>
    </row>
    <row r="175" spans="2:20" s="7" customFormat="1" ht="11.25" customHeight="1" x14ac:dyDescent="0.2">
      <c r="B175" s="88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T175" s="10"/>
    </row>
    <row r="176" spans="2:20" s="7" customFormat="1" ht="11.25" customHeight="1" x14ac:dyDescent="0.2">
      <c r="B176" s="88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T176" s="10"/>
    </row>
    <row r="177" spans="2:20" s="7" customFormat="1" ht="11.25" customHeight="1" x14ac:dyDescent="0.2">
      <c r="B177" s="88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T177" s="10"/>
    </row>
    <row r="178" spans="2:20" s="7" customFormat="1" ht="11.25" customHeight="1" x14ac:dyDescent="0.2">
      <c r="B178" s="88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T178" s="10"/>
    </row>
    <row r="179" spans="2:20" s="7" customFormat="1" ht="11.25" customHeight="1" x14ac:dyDescent="0.2">
      <c r="B179" s="88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T179" s="10"/>
    </row>
    <row r="180" spans="2:20" s="7" customFormat="1" ht="11.25" customHeight="1" x14ac:dyDescent="0.2">
      <c r="B180" s="88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T180" s="10"/>
    </row>
    <row r="181" spans="2:20" s="7" customFormat="1" ht="11.25" customHeight="1" x14ac:dyDescent="0.2">
      <c r="B181" s="88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T181" s="10"/>
    </row>
    <row r="182" spans="2:20" s="7" customFormat="1" ht="11.25" customHeight="1" x14ac:dyDescent="0.2">
      <c r="B182" s="88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T182" s="10"/>
    </row>
    <row r="183" spans="2:20" s="7" customFormat="1" ht="11.25" customHeight="1" x14ac:dyDescent="0.2">
      <c r="B183" s="88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T183" s="10"/>
    </row>
    <row r="184" spans="2:20" s="7" customFormat="1" ht="11.25" customHeight="1" x14ac:dyDescent="0.2">
      <c r="B184" s="88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T184" s="10"/>
    </row>
    <row r="185" spans="2:20" s="7" customFormat="1" ht="11.25" customHeight="1" x14ac:dyDescent="0.2">
      <c r="B185" s="88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T185" s="10"/>
    </row>
    <row r="186" spans="2:20" s="7" customFormat="1" ht="11.25" customHeight="1" x14ac:dyDescent="0.2">
      <c r="B186" s="88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T186" s="10"/>
    </row>
    <row r="187" spans="2:20" s="7" customFormat="1" ht="11.25" customHeight="1" x14ac:dyDescent="0.2">
      <c r="B187" s="88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T187" s="10"/>
    </row>
    <row r="188" spans="2:20" s="7" customFormat="1" ht="11.25" customHeight="1" x14ac:dyDescent="0.2">
      <c r="B188" s="88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T188" s="10"/>
    </row>
    <row r="189" spans="2:20" s="7" customFormat="1" ht="11.25" customHeight="1" x14ac:dyDescent="0.2">
      <c r="B189" s="88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T189" s="10"/>
    </row>
    <row r="190" spans="2:20" s="7" customFormat="1" ht="11.25" customHeight="1" x14ac:dyDescent="0.2">
      <c r="B190" s="88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T190" s="10"/>
    </row>
    <row r="191" spans="2:20" s="7" customFormat="1" ht="11.25" customHeight="1" x14ac:dyDescent="0.2">
      <c r="B191" s="88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T191" s="10"/>
    </row>
    <row r="192" spans="2:20" s="7" customFormat="1" ht="11.25" customHeight="1" x14ac:dyDescent="0.2">
      <c r="B192" s="88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T192" s="10"/>
    </row>
    <row r="193" spans="1:20" s="7" customFormat="1" ht="11.25" customHeight="1" x14ac:dyDescent="0.2">
      <c r="B193" s="88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T193" s="10"/>
    </row>
    <row r="194" spans="1:20" s="7" customFormat="1" ht="11.25" customHeight="1" x14ac:dyDescent="0.2">
      <c r="B194" s="88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T194" s="10"/>
    </row>
    <row r="195" spans="1:20" s="7" customFormat="1" ht="11.25" customHeight="1" x14ac:dyDescent="0.2">
      <c r="B195" s="88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T195" s="10"/>
    </row>
    <row r="196" spans="1:20" s="7" customFormat="1" ht="11.25" customHeight="1" x14ac:dyDescent="0.2">
      <c r="B196" s="88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T196" s="10"/>
    </row>
    <row r="197" spans="1:20" s="7" customFormat="1" ht="11.25" customHeight="1" x14ac:dyDescent="0.2">
      <c r="B197" s="88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T197" s="10"/>
    </row>
    <row r="198" spans="1:20" s="7" customFormat="1" ht="11.25" customHeight="1" x14ac:dyDescent="0.2">
      <c r="B198" s="88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T198" s="10"/>
    </row>
    <row r="199" spans="1:20" s="7" customFormat="1" ht="11.25" customHeight="1" x14ac:dyDescent="0.2">
      <c r="B199" s="88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T199" s="10"/>
    </row>
    <row r="200" spans="1:20" s="7" customFormat="1" ht="11.25" customHeight="1" x14ac:dyDescent="0.2">
      <c r="B200" s="88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T200" s="10"/>
    </row>
    <row r="201" spans="1:20" s="7" customFormat="1" ht="11.25" customHeight="1" x14ac:dyDescent="0.2">
      <c r="B201" s="88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T201" s="10"/>
    </row>
    <row r="202" spans="1:20" s="7" customFormat="1" ht="11.25" customHeight="1" x14ac:dyDescent="0.2">
      <c r="B202" s="88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T202" s="10"/>
    </row>
    <row r="203" spans="1:20" s="7" customFormat="1" ht="11.25" customHeight="1" x14ac:dyDescent="0.2">
      <c r="B203" s="116"/>
      <c r="C203" s="147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T203" s="10"/>
    </row>
    <row r="204" spans="1:20" s="7" customFormat="1" ht="11.25" customHeight="1" x14ac:dyDescent="0.2">
      <c r="B204" s="116"/>
      <c r="C204" s="147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T204" s="10"/>
    </row>
    <row r="205" spans="1:20" s="7" customFormat="1" ht="11.25" customHeight="1" x14ac:dyDescent="0.2">
      <c r="B205" s="116"/>
      <c r="C205" s="147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T205" s="10"/>
    </row>
    <row r="206" spans="1:20" s="7" customFormat="1" ht="11.25" customHeight="1" x14ac:dyDescent="0.2">
      <c r="B206" s="116"/>
      <c r="C206" s="147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T206" s="10"/>
    </row>
    <row r="207" spans="1:20" s="7" customFormat="1" ht="11.25" customHeight="1" x14ac:dyDescent="0.2">
      <c r="A207" s="99"/>
      <c r="B207" s="116"/>
      <c r="C207" s="147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T207" s="10"/>
    </row>
    <row r="208" spans="1:20" s="7" customFormat="1" ht="11.25" customHeight="1" x14ac:dyDescent="0.2">
      <c r="A208" s="99"/>
      <c r="B208" s="116"/>
      <c r="C208" s="147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T208" s="10"/>
    </row>
    <row r="209" spans="1:20" s="7" customFormat="1" ht="11.25" customHeight="1" x14ac:dyDescent="0.2">
      <c r="A209" s="99"/>
      <c r="B209" s="116"/>
      <c r="C209" s="147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T209" s="10"/>
    </row>
    <row r="210" spans="1:20" s="7" customFormat="1" ht="11.25" customHeight="1" x14ac:dyDescent="0.2">
      <c r="A210" s="99"/>
      <c r="B210" s="116"/>
      <c r="C210" s="147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T210" s="10"/>
    </row>
    <row r="211" spans="1:20" s="7" customFormat="1" ht="11.25" customHeight="1" x14ac:dyDescent="0.2">
      <c r="A211" s="99"/>
      <c r="B211" s="116"/>
      <c r="C211" s="147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T211" s="10"/>
    </row>
    <row r="212" spans="1:20" s="7" customFormat="1" ht="11.25" customHeight="1" x14ac:dyDescent="0.2">
      <c r="A212" s="99"/>
      <c r="B212" s="116"/>
      <c r="C212" s="147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0"/>
    </row>
    <row r="213" spans="1:20" s="7" customFormat="1" ht="11.25" customHeight="1" x14ac:dyDescent="0.2">
      <c r="A213" s="99"/>
      <c r="B213" s="116"/>
      <c r="C213" s="147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0"/>
    </row>
    <row r="214" spans="1:20" s="7" customFormat="1" ht="11.25" customHeight="1" x14ac:dyDescent="0.2">
      <c r="A214" s="99"/>
      <c r="B214" s="116"/>
      <c r="C214" s="147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0"/>
    </row>
    <row r="215" spans="1:20" s="7" customFormat="1" ht="11.25" customHeight="1" x14ac:dyDescent="0.2">
      <c r="A215" s="99"/>
      <c r="B215" s="116"/>
      <c r="C215" s="147"/>
      <c r="D215" s="148"/>
      <c r="E215" s="148"/>
      <c r="F215" s="148"/>
      <c r="G215" s="148"/>
      <c r="H215" s="148"/>
      <c r="I215" s="148"/>
      <c r="J215" s="148"/>
      <c r="K215" s="148"/>
      <c r="L215" s="148"/>
      <c r="M215" s="148"/>
      <c r="N215" s="116"/>
      <c r="O215" s="116"/>
      <c r="P215" s="116"/>
      <c r="Q215" s="116"/>
      <c r="R215" s="116"/>
      <c r="S215" s="116"/>
      <c r="T215" s="10"/>
    </row>
    <row r="216" spans="1:20" s="7" customFormat="1" ht="11.25" customHeight="1" x14ac:dyDescent="0.2">
      <c r="A216" s="99"/>
      <c r="B216" s="116"/>
      <c r="C216" s="116"/>
      <c r="D216" s="149">
        <v>2013</v>
      </c>
      <c r="E216" s="149">
        <v>2014</v>
      </c>
      <c r="F216" s="149">
        <v>2015</v>
      </c>
      <c r="G216" s="149">
        <v>2016</v>
      </c>
      <c r="H216" s="149">
        <v>2017</v>
      </c>
      <c r="I216" s="149">
        <v>2018</v>
      </c>
      <c r="J216" s="149">
        <v>2019</v>
      </c>
      <c r="K216" s="149">
        <v>2020</v>
      </c>
      <c r="L216" s="149">
        <v>2021</v>
      </c>
      <c r="M216" s="149">
        <v>2022</v>
      </c>
      <c r="N216" s="149">
        <v>2023</v>
      </c>
      <c r="O216" s="149">
        <v>2024</v>
      </c>
      <c r="P216" s="116"/>
      <c r="Q216" s="116"/>
      <c r="R216" s="116"/>
      <c r="S216" s="116"/>
      <c r="T216" s="10"/>
    </row>
    <row r="217" spans="1:20" s="7" customFormat="1" ht="11.25" customHeight="1" x14ac:dyDescent="0.2">
      <c r="A217" s="99"/>
      <c r="B217" s="116"/>
      <c r="C217" s="116" t="s">
        <v>0</v>
      </c>
      <c r="D217" s="150">
        <f t="shared" ref="D217:N217" si="0">SUM(D218:D219)</f>
        <v>90245.468602456094</v>
      </c>
      <c r="E217" s="150">
        <f t="shared" si="0"/>
        <v>90892.473248404538</v>
      </c>
      <c r="F217" s="150">
        <f t="shared" si="0"/>
        <v>90423.30178592811</v>
      </c>
      <c r="G217" s="150">
        <f t="shared" si="0"/>
        <v>95595.612081787884</v>
      </c>
      <c r="H217" s="150">
        <f t="shared" si="0"/>
        <v>105486.99579000112</v>
      </c>
      <c r="I217" s="150">
        <f t="shared" si="0"/>
        <v>110158.80821413123</v>
      </c>
      <c r="J217" s="150">
        <f t="shared" si="0"/>
        <v>109340.64720870723</v>
      </c>
      <c r="K217" s="150">
        <f t="shared" si="0"/>
        <v>97474.680446179438</v>
      </c>
      <c r="L217" s="150">
        <f t="shared" si="0"/>
        <v>110802.66304068209</v>
      </c>
      <c r="M217" s="150">
        <f t="shared" si="0"/>
        <v>110203.91335685467</v>
      </c>
      <c r="N217" s="150">
        <f t="shared" si="0"/>
        <v>117968.75299015836</v>
      </c>
      <c r="O217" s="150">
        <v>127859.06420336747</v>
      </c>
      <c r="P217" s="150"/>
      <c r="Q217" s="117">
        <f>(N217/J217)-1</f>
        <v>7.8910322937653543E-2</v>
      </c>
      <c r="R217" s="116"/>
      <c r="S217" s="116"/>
      <c r="T217" s="10"/>
    </row>
    <row r="218" spans="1:20" s="7" customFormat="1" ht="11.25" customHeight="1" x14ac:dyDescent="0.2">
      <c r="A218" s="99"/>
      <c r="B218" s="116"/>
      <c r="C218" s="151" t="s">
        <v>13</v>
      </c>
      <c r="D218" s="150">
        <v>39681.366462062033</v>
      </c>
      <c r="E218" s="150">
        <v>43031.918023411425</v>
      </c>
      <c r="F218" s="150">
        <v>42682.732257810014</v>
      </c>
      <c r="G218" s="150">
        <v>45323.105688083546</v>
      </c>
      <c r="H218" s="150">
        <v>50399.409942373073</v>
      </c>
      <c r="I218" s="150">
        <v>51736.029017027693</v>
      </c>
      <c r="J218" s="150">
        <v>52772.100517460756</v>
      </c>
      <c r="K218" s="150">
        <v>49839.187403095966</v>
      </c>
      <c r="L218" s="150">
        <v>56003.843540639005</v>
      </c>
      <c r="M218" s="150">
        <v>54079.75385485556</v>
      </c>
      <c r="N218" s="150">
        <v>55723.339678681157</v>
      </c>
      <c r="O218" s="150">
        <v>63779.420332391172</v>
      </c>
      <c r="P218" s="150"/>
      <c r="Q218" s="116"/>
      <c r="R218" s="116"/>
      <c r="S218" s="116"/>
      <c r="T218" s="10"/>
    </row>
    <row r="219" spans="1:20" s="7" customFormat="1" ht="11.25" customHeight="1" x14ac:dyDescent="0.2">
      <c r="A219" s="99"/>
      <c r="B219" s="116"/>
      <c r="C219" s="151" t="s">
        <v>14</v>
      </c>
      <c r="D219" s="150">
        <v>50564.102140394069</v>
      </c>
      <c r="E219" s="150">
        <v>47860.555224993121</v>
      </c>
      <c r="F219" s="150">
        <v>47740.569528118096</v>
      </c>
      <c r="G219" s="150">
        <v>50272.506393704338</v>
      </c>
      <c r="H219" s="150">
        <v>55087.585847628055</v>
      </c>
      <c r="I219" s="150">
        <v>58422.77919710354</v>
      </c>
      <c r="J219" s="150">
        <v>56568.546691246476</v>
      </c>
      <c r="K219" s="150">
        <v>47635.493043083465</v>
      </c>
      <c r="L219" s="150">
        <v>54798.819500043086</v>
      </c>
      <c r="M219" s="150">
        <v>56124.159501999107</v>
      </c>
      <c r="N219" s="150">
        <v>62245.413311477212</v>
      </c>
      <c r="O219" s="150">
        <v>64079.64387097631</v>
      </c>
      <c r="P219" s="150"/>
      <c r="Q219" s="116"/>
      <c r="R219" s="116"/>
      <c r="S219" s="116"/>
      <c r="T219" s="10"/>
    </row>
    <row r="220" spans="1:20" s="7" customFormat="1" ht="11.25" customHeight="1" x14ac:dyDescent="0.2">
      <c r="A220" s="99"/>
      <c r="B220" s="116"/>
      <c r="C220" s="116"/>
      <c r="D220" s="147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0"/>
    </row>
    <row r="221" spans="1:20" s="7" customFormat="1" ht="11.25" customHeight="1" x14ac:dyDescent="0.2">
      <c r="A221" s="99"/>
      <c r="B221" s="116"/>
      <c r="C221" s="147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0"/>
    </row>
    <row r="222" spans="1:20" s="7" customFormat="1" ht="11.25" customHeight="1" x14ac:dyDescent="0.2">
      <c r="A222" s="99"/>
      <c r="B222" s="116"/>
      <c r="C222" s="147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0"/>
    </row>
    <row r="223" spans="1:20" s="7" customFormat="1" ht="11.25" customHeight="1" x14ac:dyDescent="0.2">
      <c r="A223" s="99"/>
      <c r="B223" s="116"/>
      <c r="C223" s="147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0"/>
    </row>
    <row r="224" spans="1:20" s="7" customFormat="1" ht="11.25" customHeight="1" x14ac:dyDescent="0.2">
      <c r="A224" s="99"/>
      <c r="B224" s="116"/>
      <c r="C224" s="147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0"/>
    </row>
    <row r="225" spans="1:20" s="7" customFormat="1" ht="11.25" customHeight="1" x14ac:dyDescent="0.2">
      <c r="A225" s="99"/>
      <c r="B225" s="116"/>
      <c r="C225" s="147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0"/>
    </row>
    <row r="226" spans="1:20" s="7" customFormat="1" ht="11.25" customHeight="1" x14ac:dyDescent="0.2">
      <c r="A226" s="99"/>
      <c r="B226" s="116"/>
      <c r="C226" s="147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0"/>
    </row>
    <row r="227" spans="1:20" s="7" customFormat="1" ht="11.25" customHeight="1" x14ac:dyDescent="0.2">
      <c r="A227" s="99"/>
      <c r="B227" s="116"/>
      <c r="C227" s="147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0"/>
    </row>
    <row r="228" spans="1:20" s="7" customFormat="1" ht="11.25" customHeight="1" x14ac:dyDescent="0.2">
      <c r="A228" s="99"/>
      <c r="B228" s="116"/>
      <c r="C228" s="147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0"/>
    </row>
    <row r="229" spans="1:20" s="7" customFormat="1" ht="11.25" customHeight="1" x14ac:dyDescent="0.2">
      <c r="A229" s="99"/>
      <c r="B229" s="116"/>
      <c r="C229" s="147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0"/>
    </row>
    <row r="230" spans="1:20" s="7" customFormat="1" ht="11.25" customHeight="1" x14ac:dyDescent="0.2">
      <c r="A230" s="99"/>
      <c r="B230" s="99"/>
      <c r="C230" s="130"/>
      <c r="D230" s="95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116"/>
      <c r="R230" s="116"/>
      <c r="S230" s="116"/>
      <c r="T230" s="10"/>
    </row>
    <row r="231" spans="1:20" s="7" customFormat="1" ht="11.25" customHeight="1" x14ac:dyDescent="0.2">
      <c r="A231" s="99"/>
      <c r="B231" s="99"/>
      <c r="C231" s="130"/>
      <c r="D231" s="48"/>
      <c r="E231" s="105"/>
      <c r="F231" s="48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116"/>
      <c r="R231" s="116"/>
      <c r="S231" s="116"/>
      <c r="T231" s="10"/>
    </row>
    <row r="232" spans="1:20" s="7" customFormat="1" ht="11.25" customHeight="1" x14ac:dyDescent="0.2">
      <c r="A232" s="99"/>
      <c r="B232" s="99"/>
      <c r="C232" s="130"/>
      <c r="D232" s="48"/>
      <c r="E232" s="105"/>
      <c r="F232" s="48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116"/>
      <c r="R232" s="116"/>
      <c r="S232" s="116"/>
      <c r="T232" s="10"/>
    </row>
    <row r="233" spans="1:20" s="7" customFormat="1" ht="11.25" customHeight="1" x14ac:dyDescent="0.2">
      <c r="A233" s="99"/>
      <c r="B233" s="99"/>
      <c r="C233" s="130"/>
      <c r="D233" s="48"/>
      <c r="E233" s="105"/>
      <c r="F233" s="48"/>
      <c r="G233" s="95"/>
      <c r="H233" s="95"/>
      <c r="I233" s="95"/>
      <c r="J233" s="95"/>
      <c r="K233" s="95"/>
      <c r="L233" s="95"/>
      <c r="M233" s="95"/>
      <c r="N233" s="95"/>
      <c r="O233" s="99"/>
      <c r="P233" s="99"/>
      <c r="Q233" s="116"/>
      <c r="R233" s="116"/>
      <c r="S233" s="116"/>
      <c r="T233" s="10"/>
    </row>
    <row r="234" spans="1:20" s="7" customFormat="1" ht="11.25" customHeight="1" x14ac:dyDescent="0.2">
      <c r="A234" s="99"/>
      <c r="B234" s="99"/>
      <c r="C234" s="130"/>
      <c r="D234" s="48"/>
      <c r="E234" s="105"/>
      <c r="F234" s="48"/>
      <c r="G234" s="131"/>
      <c r="H234" s="131"/>
      <c r="I234" s="131"/>
      <c r="J234" s="131"/>
      <c r="K234" s="131"/>
      <c r="L234" s="131"/>
      <c r="M234" s="131"/>
      <c r="N234" s="131"/>
      <c r="O234" s="99"/>
      <c r="P234" s="99"/>
      <c r="Q234" s="116"/>
      <c r="R234" s="116"/>
      <c r="S234" s="116"/>
      <c r="T234" s="10"/>
    </row>
    <row r="235" spans="1:20" s="7" customFormat="1" ht="11.25" customHeight="1" x14ac:dyDescent="0.2">
      <c r="A235" s="99"/>
      <c r="B235" s="99"/>
      <c r="C235" s="130"/>
      <c r="D235" s="48"/>
      <c r="E235" s="105"/>
      <c r="F235" s="48"/>
      <c r="G235" s="132"/>
      <c r="H235" s="132"/>
      <c r="I235" s="132"/>
      <c r="J235" s="132"/>
      <c r="K235" s="132"/>
      <c r="L235" s="132"/>
      <c r="M235" s="132"/>
      <c r="N235" s="132"/>
      <c r="O235" s="99"/>
      <c r="P235" s="99"/>
      <c r="Q235" s="116"/>
      <c r="R235" s="116"/>
      <c r="S235" s="116"/>
      <c r="T235" s="10"/>
    </row>
    <row r="236" spans="1:20" s="7" customFormat="1" ht="11.25" customHeight="1" x14ac:dyDescent="0.2">
      <c r="A236" s="99"/>
      <c r="B236" s="99"/>
      <c r="C236" s="130"/>
      <c r="D236" s="48"/>
      <c r="E236" s="105"/>
      <c r="F236" s="48"/>
      <c r="G236" s="132"/>
      <c r="H236" s="132"/>
      <c r="I236" s="132"/>
      <c r="J236" s="132"/>
      <c r="K236" s="132"/>
      <c r="L236" s="132"/>
      <c r="M236" s="132"/>
      <c r="N236" s="132"/>
      <c r="O236" s="99"/>
      <c r="P236" s="99"/>
      <c r="Q236" s="116"/>
      <c r="R236" s="116"/>
      <c r="S236" s="116"/>
      <c r="T236" s="10"/>
    </row>
    <row r="237" spans="1:20" s="7" customFormat="1" ht="11.25" customHeight="1" x14ac:dyDescent="0.2">
      <c r="A237" s="99"/>
      <c r="B237" s="99"/>
      <c r="C237" s="12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116"/>
      <c r="R237" s="116"/>
      <c r="S237" s="116"/>
      <c r="T237" s="10"/>
    </row>
    <row r="238" spans="1:20" s="7" customFormat="1" ht="11.25" customHeight="1" x14ac:dyDescent="0.2">
      <c r="A238" s="99"/>
      <c r="B238" s="99"/>
      <c r="C238" s="12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116"/>
      <c r="R238" s="116"/>
      <c r="S238" s="116"/>
      <c r="T238" s="10"/>
    </row>
    <row r="239" spans="1:20" s="7" customFormat="1" ht="11.25" customHeight="1" x14ac:dyDescent="0.2">
      <c r="A239" s="99"/>
      <c r="B239" s="99"/>
      <c r="C239" s="12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116"/>
      <c r="R239" s="116"/>
      <c r="S239" s="116"/>
      <c r="T239" s="10"/>
    </row>
    <row r="240" spans="1:20" s="7" customFormat="1" ht="11.25" customHeight="1" x14ac:dyDescent="0.2">
      <c r="A240" s="99"/>
      <c r="B240" s="99"/>
      <c r="C240" s="12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116"/>
      <c r="R240" s="116"/>
      <c r="S240" s="116"/>
      <c r="T240" s="10"/>
    </row>
    <row r="241" spans="1:20" s="7" customFormat="1" ht="11.25" customHeight="1" x14ac:dyDescent="0.2">
      <c r="A241" s="99"/>
      <c r="B241" s="99"/>
      <c r="C241" s="12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T241" s="10"/>
    </row>
    <row r="242" spans="1:20" s="7" customFormat="1" ht="11.25" customHeight="1" x14ac:dyDescent="0.2">
      <c r="A242" s="99"/>
      <c r="B242" s="99"/>
      <c r="C242" s="12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T242" s="10"/>
    </row>
    <row r="243" spans="1:20" s="7" customFormat="1" ht="11.25" customHeight="1" x14ac:dyDescent="0.2">
      <c r="C243" s="11"/>
      <c r="T243" s="10"/>
    </row>
    <row r="244" spans="1:20" s="7" customFormat="1" ht="11.25" customHeight="1" x14ac:dyDescent="0.2">
      <c r="C244" s="11"/>
      <c r="T244" s="10"/>
    </row>
    <row r="245" spans="1:20" s="7" customFormat="1" ht="11.25" customHeight="1" x14ac:dyDescent="0.2">
      <c r="C245" s="11"/>
      <c r="T245" s="10"/>
    </row>
    <row r="246" spans="1:20" s="7" customFormat="1" ht="11.25" customHeight="1" x14ac:dyDescent="0.2">
      <c r="C246" s="11"/>
      <c r="T246" s="10"/>
    </row>
    <row r="247" spans="1:20" s="7" customFormat="1" ht="11.25" customHeight="1" x14ac:dyDescent="0.2">
      <c r="C247" s="11"/>
      <c r="T247" s="10"/>
    </row>
    <row r="248" spans="1:20" s="7" customFormat="1" ht="11.25" customHeight="1" x14ac:dyDescent="0.2">
      <c r="C248" s="11"/>
      <c r="T248" s="10"/>
    </row>
    <row r="249" spans="1:20" s="7" customFormat="1" ht="11.25" customHeight="1" x14ac:dyDescent="0.2">
      <c r="C249" s="11"/>
      <c r="T249" s="10"/>
    </row>
    <row r="250" spans="1:20" s="7" customFormat="1" ht="11.25" customHeight="1" x14ac:dyDescent="0.2">
      <c r="C250" s="11"/>
      <c r="T250" s="10"/>
    </row>
    <row r="251" spans="1:20" s="7" customFormat="1" ht="11.25" customHeight="1" x14ac:dyDescent="0.2">
      <c r="C251" s="11"/>
      <c r="T251" s="10"/>
    </row>
    <row r="252" spans="1:20" s="7" customFormat="1" ht="11.25" customHeight="1" x14ac:dyDescent="0.2">
      <c r="C252" s="11"/>
      <c r="T252" s="10"/>
    </row>
    <row r="253" spans="1:20" s="7" customFormat="1" ht="11.25" customHeight="1" x14ac:dyDescent="0.2">
      <c r="C253" s="11"/>
      <c r="T253" s="10"/>
    </row>
    <row r="254" spans="1:20" s="7" customFormat="1" ht="11.25" customHeight="1" x14ac:dyDescent="0.2">
      <c r="C254" s="11"/>
      <c r="T254" s="10"/>
    </row>
    <row r="255" spans="1:20" s="7" customFormat="1" ht="11.25" customHeight="1" x14ac:dyDescent="0.2">
      <c r="C255" s="11"/>
      <c r="T255" s="10"/>
    </row>
    <row r="256" spans="1:20" s="7" customFormat="1" ht="11.25" customHeight="1" x14ac:dyDescent="0.2">
      <c r="C256" s="11"/>
      <c r="T256" s="10"/>
    </row>
    <row r="257" spans="3:20" s="7" customFormat="1" ht="11.25" customHeight="1" x14ac:dyDescent="0.2">
      <c r="C257" s="11"/>
      <c r="T257" s="10"/>
    </row>
    <row r="258" spans="3:20" s="7" customFormat="1" ht="11.25" customHeight="1" x14ac:dyDescent="0.2">
      <c r="C258" s="11"/>
      <c r="T258" s="10"/>
    </row>
    <row r="259" spans="3:20" s="7" customFormat="1" ht="11.25" customHeight="1" x14ac:dyDescent="0.2">
      <c r="C259" s="11"/>
      <c r="T259" s="10"/>
    </row>
    <row r="260" spans="3:20" s="7" customFormat="1" ht="11.25" customHeight="1" x14ac:dyDescent="0.2">
      <c r="C260" s="11"/>
      <c r="T260" s="10"/>
    </row>
    <row r="261" spans="3:20" s="7" customFormat="1" ht="11.25" customHeight="1" x14ac:dyDescent="0.2">
      <c r="C261" s="11"/>
      <c r="T261" s="10"/>
    </row>
    <row r="262" spans="3:20" s="7" customFormat="1" ht="11.25" customHeight="1" x14ac:dyDescent="0.2">
      <c r="C262" s="11"/>
      <c r="T262" s="10"/>
    </row>
    <row r="263" spans="3:20" s="7" customFormat="1" ht="11.25" customHeight="1" x14ac:dyDescent="0.2">
      <c r="C263" s="11"/>
      <c r="T263" s="10"/>
    </row>
    <row r="264" spans="3:20" s="7" customFormat="1" ht="11.25" customHeight="1" x14ac:dyDescent="0.2">
      <c r="C264" s="11"/>
      <c r="T264" s="10"/>
    </row>
    <row r="265" spans="3:20" s="7" customFormat="1" ht="11.25" customHeight="1" x14ac:dyDescent="0.2">
      <c r="C265" s="11"/>
      <c r="T265" s="10"/>
    </row>
    <row r="266" spans="3:20" s="7" customFormat="1" ht="11.25" customHeight="1" x14ac:dyDescent="0.2">
      <c r="C266" s="11"/>
      <c r="T266" s="10"/>
    </row>
    <row r="267" spans="3:20" s="7" customFormat="1" ht="11.25" customHeight="1" x14ac:dyDescent="0.2">
      <c r="C267" s="11"/>
      <c r="T267" s="10"/>
    </row>
    <row r="268" spans="3:20" s="7" customFormat="1" ht="11.25" customHeight="1" x14ac:dyDescent="0.2">
      <c r="C268" s="11"/>
      <c r="T268" s="10"/>
    </row>
    <row r="269" spans="3:20" s="7" customFormat="1" ht="11.25" customHeight="1" x14ac:dyDescent="0.2">
      <c r="C269" s="11"/>
      <c r="T269" s="10"/>
    </row>
    <row r="270" spans="3:20" s="7" customFormat="1" ht="11.25" customHeight="1" x14ac:dyDescent="0.2">
      <c r="C270" s="11"/>
      <c r="T270" s="10"/>
    </row>
    <row r="271" spans="3:20" s="7" customFormat="1" ht="11.25" customHeight="1" x14ac:dyDescent="0.2">
      <c r="C271" s="11"/>
      <c r="T271" s="10"/>
    </row>
    <row r="272" spans="3:20" s="7" customFormat="1" ht="11.25" customHeight="1" x14ac:dyDescent="0.2">
      <c r="C272" s="11"/>
      <c r="T272" s="10"/>
    </row>
    <row r="273" spans="3:20" s="7" customFormat="1" ht="11.25" customHeight="1" x14ac:dyDescent="0.2">
      <c r="C273" s="11"/>
      <c r="T273" s="10"/>
    </row>
    <row r="274" spans="3:20" s="7" customFormat="1" ht="11.25" customHeight="1" x14ac:dyDescent="0.2">
      <c r="C274" s="11"/>
      <c r="T274" s="10"/>
    </row>
    <row r="275" spans="3:20" s="7" customFormat="1" ht="11.25" customHeight="1" x14ac:dyDescent="0.2">
      <c r="C275" s="11"/>
      <c r="T275" s="10"/>
    </row>
    <row r="276" spans="3:20" s="7" customFormat="1" ht="11.25" customHeight="1" x14ac:dyDescent="0.2">
      <c r="C276" s="11"/>
      <c r="T276" s="10"/>
    </row>
    <row r="277" spans="3:20" s="7" customFormat="1" ht="11.25" customHeight="1" x14ac:dyDescent="0.2">
      <c r="C277" s="11"/>
      <c r="T277" s="10"/>
    </row>
    <row r="278" spans="3:20" s="7" customFormat="1" ht="11.25" customHeight="1" x14ac:dyDescent="0.2">
      <c r="C278" s="11"/>
      <c r="T278" s="10"/>
    </row>
    <row r="279" spans="3:20" s="7" customFormat="1" ht="11.25" customHeight="1" x14ac:dyDescent="0.2">
      <c r="C279" s="11"/>
      <c r="T279" s="10"/>
    </row>
    <row r="280" spans="3:20" s="7" customFormat="1" ht="11.25" customHeight="1" x14ac:dyDescent="0.2">
      <c r="C280" s="11"/>
      <c r="T280" s="10"/>
    </row>
    <row r="281" spans="3:20" s="7" customFormat="1" ht="11.25" customHeight="1" x14ac:dyDescent="0.2">
      <c r="C281" s="11"/>
      <c r="T281" s="10"/>
    </row>
    <row r="282" spans="3:20" s="7" customFormat="1" ht="11.25" customHeight="1" x14ac:dyDescent="0.2">
      <c r="C282" s="11"/>
      <c r="T282" s="10"/>
    </row>
    <row r="283" spans="3:20" s="7" customFormat="1" ht="11.25" customHeight="1" x14ac:dyDescent="0.2">
      <c r="C283" s="11"/>
      <c r="T283" s="10"/>
    </row>
    <row r="284" spans="3:20" s="7" customFormat="1" ht="11.25" customHeight="1" x14ac:dyDescent="0.2">
      <c r="C284" s="11"/>
      <c r="T284" s="10"/>
    </row>
    <row r="285" spans="3:20" s="7" customFormat="1" ht="11.25" customHeight="1" x14ac:dyDescent="0.2">
      <c r="C285" s="11"/>
      <c r="T285" s="10"/>
    </row>
    <row r="286" spans="3:20" s="7" customFormat="1" ht="11.25" customHeight="1" x14ac:dyDescent="0.2">
      <c r="C286" s="11"/>
      <c r="T286" s="10"/>
    </row>
    <row r="287" spans="3:20" s="7" customFormat="1" ht="11.25" customHeight="1" x14ac:dyDescent="0.2">
      <c r="C287" s="11"/>
      <c r="T287" s="10"/>
    </row>
    <row r="288" spans="3:20" s="7" customFormat="1" ht="11.25" customHeight="1" x14ac:dyDescent="0.2">
      <c r="C288" s="11"/>
      <c r="T288" s="10"/>
    </row>
    <row r="289" spans="3:20" s="7" customFormat="1" ht="11.25" customHeight="1" x14ac:dyDescent="0.2">
      <c r="C289" s="11"/>
      <c r="T289" s="10"/>
    </row>
    <row r="290" spans="3:20" s="7" customFormat="1" ht="11.25" customHeight="1" x14ac:dyDescent="0.2">
      <c r="C290" s="11"/>
      <c r="T290" s="10"/>
    </row>
    <row r="291" spans="3:20" s="7" customFormat="1" ht="11.25" customHeight="1" x14ac:dyDescent="0.2">
      <c r="C291" s="11"/>
      <c r="T291" s="10"/>
    </row>
    <row r="292" spans="3:20" s="7" customFormat="1" ht="11.25" customHeight="1" x14ac:dyDescent="0.2">
      <c r="C292" s="11"/>
      <c r="T292" s="10"/>
    </row>
    <row r="293" spans="3:20" s="7" customFormat="1" ht="11.25" customHeight="1" x14ac:dyDescent="0.2">
      <c r="C293" s="11"/>
      <c r="T293" s="10"/>
    </row>
    <row r="294" spans="3:20" s="7" customFormat="1" ht="11.25" customHeight="1" x14ac:dyDescent="0.2">
      <c r="C294" s="11"/>
      <c r="T294" s="10"/>
    </row>
    <row r="295" spans="3:20" s="7" customFormat="1" ht="11.25" customHeight="1" x14ac:dyDescent="0.2">
      <c r="C295" s="11"/>
      <c r="T295" s="10"/>
    </row>
    <row r="296" spans="3:20" s="7" customFormat="1" ht="11.25" customHeight="1" x14ac:dyDescent="0.2">
      <c r="C296" s="11"/>
      <c r="T296" s="10"/>
    </row>
    <row r="297" spans="3:20" s="7" customFormat="1" ht="11.25" customHeight="1" x14ac:dyDescent="0.2">
      <c r="C297" s="11"/>
      <c r="T297" s="10"/>
    </row>
    <row r="298" spans="3:20" s="7" customFormat="1" ht="11.25" customHeight="1" x14ac:dyDescent="0.2">
      <c r="C298" s="11"/>
      <c r="T298" s="10"/>
    </row>
    <row r="299" spans="3:20" s="7" customFormat="1" ht="11.25" customHeight="1" x14ac:dyDescent="0.2">
      <c r="C299" s="11"/>
      <c r="T299" s="10"/>
    </row>
    <row r="300" spans="3:20" s="7" customFormat="1" ht="11.25" customHeight="1" x14ac:dyDescent="0.2">
      <c r="C300" s="11"/>
      <c r="T300" s="10"/>
    </row>
    <row r="301" spans="3:20" s="7" customFormat="1" ht="11.25" customHeight="1" x14ac:dyDescent="0.2">
      <c r="C301" s="11"/>
      <c r="T301" s="10"/>
    </row>
    <row r="302" spans="3:20" s="7" customFormat="1" ht="11.25" customHeight="1" x14ac:dyDescent="0.2">
      <c r="C302" s="11"/>
      <c r="T302" s="10"/>
    </row>
    <row r="303" spans="3:20" s="7" customFormat="1" ht="11.25" customHeight="1" x14ac:dyDescent="0.2">
      <c r="C303" s="11"/>
      <c r="T303" s="10"/>
    </row>
    <row r="304" spans="3:20" s="7" customFormat="1" ht="11.25" customHeight="1" x14ac:dyDescent="0.2">
      <c r="C304" s="11"/>
      <c r="T304" s="10"/>
    </row>
    <row r="305" spans="3:20" s="7" customFormat="1" ht="11.25" customHeight="1" x14ac:dyDescent="0.2">
      <c r="C305" s="11"/>
      <c r="T305" s="10"/>
    </row>
    <row r="306" spans="3:20" s="7" customFormat="1" ht="11.25" customHeight="1" x14ac:dyDescent="0.2">
      <c r="C306" s="11"/>
      <c r="T306" s="10"/>
    </row>
    <row r="307" spans="3:20" s="7" customFormat="1" ht="11.25" customHeight="1" x14ac:dyDescent="0.2">
      <c r="C307" s="11"/>
      <c r="T307" s="10"/>
    </row>
    <row r="308" spans="3:20" s="7" customFormat="1" ht="11.25" customHeight="1" x14ac:dyDescent="0.2">
      <c r="C308" s="11"/>
      <c r="T308" s="10"/>
    </row>
    <row r="309" spans="3:20" s="7" customFormat="1" ht="11.25" customHeight="1" x14ac:dyDescent="0.2">
      <c r="C309" s="11"/>
      <c r="T309" s="10"/>
    </row>
    <row r="310" spans="3:20" s="7" customFormat="1" ht="11.25" customHeight="1" x14ac:dyDescent="0.2">
      <c r="C310" s="11"/>
      <c r="T310" s="10"/>
    </row>
    <row r="311" spans="3:20" s="7" customFormat="1" ht="11.25" customHeight="1" x14ac:dyDescent="0.2">
      <c r="C311" s="11"/>
      <c r="T311" s="10"/>
    </row>
    <row r="312" spans="3:20" s="7" customFormat="1" ht="11.25" customHeight="1" x14ac:dyDescent="0.2">
      <c r="C312" s="11"/>
      <c r="T312" s="10"/>
    </row>
    <row r="313" spans="3:20" s="7" customFormat="1" ht="11.25" customHeight="1" x14ac:dyDescent="0.2">
      <c r="C313" s="11"/>
      <c r="T313" s="10"/>
    </row>
    <row r="314" spans="3:20" s="7" customFormat="1" ht="11.25" customHeight="1" x14ac:dyDescent="0.2">
      <c r="C314" s="11"/>
      <c r="T314" s="10"/>
    </row>
    <row r="315" spans="3:20" s="7" customFormat="1" ht="11.25" customHeight="1" x14ac:dyDescent="0.2">
      <c r="C315" s="11"/>
      <c r="T315" s="10"/>
    </row>
    <row r="316" spans="3:20" s="7" customFormat="1" ht="11.25" customHeight="1" x14ac:dyDescent="0.2">
      <c r="C316" s="11"/>
      <c r="T316" s="10"/>
    </row>
    <row r="317" spans="3:20" s="7" customFormat="1" ht="11.25" customHeight="1" x14ac:dyDescent="0.2">
      <c r="C317" s="11"/>
      <c r="T317" s="10"/>
    </row>
    <row r="318" spans="3:20" s="7" customFormat="1" ht="11.25" customHeight="1" x14ac:dyDescent="0.2">
      <c r="C318" s="11"/>
      <c r="T318" s="10"/>
    </row>
    <row r="319" spans="3:20" s="7" customFormat="1" ht="11.25" customHeight="1" x14ac:dyDescent="0.2">
      <c r="C319" s="11"/>
      <c r="T319" s="10"/>
    </row>
    <row r="320" spans="3:20" s="7" customFormat="1" ht="11.25" customHeight="1" x14ac:dyDescent="0.2">
      <c r="C320" s="11"/>
      <c r="T320" s="10"/>
    </row>
    <row r="321" spans="3:20" s="7" customFormat="1" ht="11.25" customHeight="1" x14ac:dyDescent="0.2">
      <c r="C321" s="11"/>
      <c r="T321" s="10"/>
    </row>
    <row r="322" spans="3:20" s="7" customFormat="1" ht="11.25" customHeight="1" x14ac:dyDescent="0.2">
      <c r="C322" s="11"/>
      <c r="T322" s="10"/>
    </row>
    <row r="323" spans="3:20" s="7" customFormat="1" ht="11.25" customHeight="1" x14ac:dyDescent="0.2">
      <c r="C323" s="11"/>
      <c r="T323" s="10"/>
    </row>
    <row r="324" spans="3:20" s="7" customFormat="1" ht="11.25" customHeight="1" x14ac:dyDescent="0.2">
      <c r="C324" s="11"/>
      <c r="T324" s="10"/>
    </row>
    <row r="325" spans="3:20" s="7" customFormat="1" ht="11.25" customHeight="1" x14ac:dyDescent="0.2">
      <c r="C325" s="11"/>
      <c r="T325" s="10"/>
    </row>
    <row r="326" spans="3:20" s="7" customFormat="1" ht="11.25" customHeight="1" x14ac:dyDescent="0.2">
      <c r="C326" s="11"/>
      <c r="T326" s="10"/>
    </row>
    <row r="327" spans="3:20" s="7" customFormat="1" ht="11.25" customHeight="1" x14ac:dyDescent="0.2">
      <c r="C327" s="11"/>
      <c r="T327" s="10"/>
    </row>
    <row r="328" spans="3:20" s="7" customFormat="1" ht="11.25" customHeight="1" x14ac:dyDescent="0.2">
      <c r="C328" s="11"/>
      <c r="T328" s="10"/>
    </row>
    <row r="329" spans="3:20" s="7" customFormat="1" ht="11.25" customHeight="1" x14ac:dyDescent="0.2">
      <c r="C329" s="11"/>
      <c r="T329" s="10"/>
    </row>
    <row r="330" spans="3:20" s="7" customFormat="1" ht="11.25" customHeight="1" x14ac:dyDescent="0.2">
      <c r="C330" s="11"/>
      <c r="T330" s="10"/>
    </row>
    <row r="331" spans="3:20" s="7" customFormat="1" ht="11.25" customHeight="1" x14ac:dyDescent="0.2">
      <c r="C331" s="11"/>
      <c r="T331" s="10"/>
    </row>
    <row r="332" spans="3:20" s="7" customFormat="1" ht="11.25" customHeight="1" x14ac:dyDescent="0.2">
      <c r="C332" s="11"/>
      <c r="T332" s="10"/>
    </row>
    <row r="333" spans="3:20" s="7" customFormat="1" ht="11.25" customHeight="1" x14ac:dyDescent="0.2">
      <c r="C333" s="11"/>
      <c r="T333" s="10"/>
    </row>
    <row r="334" spans="3:20" s="7" customFormat="1" ht="11.25" customHeight="1" x14ac:dyDescent="0.2">
      <c r="C334" s="11"/>
      <c r="T334" s="10"/>
    </row>
    <row r="335" spans="3:20" s="7" customFormat="1" ht="11.25" customHeight="1" x14ac:dyDescent="0.2">
      <c r="C335" s="11"/>
      <c r="T335" s="10"/>
    </row>
    <row r="336" spans="3:20" s="7" customFormat="1" ht="11.25" customHeight="1" x14ac:dyDescent="0.2">
      <c r="C336" s="11"/>
      <c r="T336" s="10"/>
    </row>
    <row r="337" spans="3:20" s="7" customFormat="1" ht="11.25" customHeight="1" x14ac:dyDescent="0.2">
      <c r="C337" s="11"/>
      <c r="T337" s="10"/>
    </row>
    <row r="338" spans="3:20" s="7" customFormat="1" ht="11.25" customHeight="1" x14ac:dyDescent="0.2">
      <c r="C338" s="11"/>
      <c r="T338" s="10"/>
    </row>
    <row r="339" spans="3:20" s="7" customFormat="1" ht="11.25" customHeight="1" x14ac:dyDescent="0.2">
      <c r="C339" s="11"/>
      <c r="T339" s="10"/>
    </row>
    <row r="340" spans="3:20" s="7" customFormat="1" ht="11.25" customHeight="1" x14ac:dyDescent="0.2">
      <c r="C340" s="11"/>
      <c r="T340" s="10"/>
    </row>
    <row r="341" spans="3:20" s="7" customFormat="1" ht="11.25" customHeight="1" x14ac:dyDescent="0.2">
      <c r="C341" s="11"/>
      <c r="T341" s="10"/>
    </row>
    <row r="342" spans="3:20" s="7" customFormat="1" ht="11.25" customHeight="1" x14ac:dyDescent="0.2">
      <c r="C342" s="11"/>
      <c r="T342" s="10"/>
    </row>
    <row r="343" spans="3:20" s="7" customFormat="1" ht="11.25" customHeight="1" x14ac:dyDescent="0.2">
      <c r="C343" s="11"/>
      <c r="T343" s="10"/>
    </row>
    <row r="344" spans="3:20" s="7" customFormat="1" ht="11.25" customHeight="1" x14ac:dyDescent="0.2">
      <c r="C344" s="11"/>
      <c r="T344" s="10"/>
    </row>
    <row r="345" spans="3:20" s="7" customFormat="1" ht="11.25" customHeight="1" x14ac:dyDescent="0.2">
      <c r="C345" s="11"/>
      <c r="T345" s="10"/>
    </row>
    <row r="346" spans="3:20" s="7" customFormat="1" ht="11.25" customHeight="1" x14ac:dyDescent="0.2">
      <c r="C346" s="11"/>
      <c r="T346" s="10"/>
    </row>
    <row r="347" spans="3:20" s="7" customFormat="1" ht="11.25" customHeight="1" x14ac:dyDescent="0.2">
      <c r="C347" s="11"/>
      <c r="T347" s="10"/>
    </row>
    <row r="348" spans="3:20" s="7" customFormat="1" ht="11.25" customHeight="1" x14ac:dyDescent="0.2">
      <c r="C348" s="11"/>
      <c r="T348" s="10"/>
    </row>
    <row r="349" spans="3:20" s="7" customFormat="1" ht="11.25" customHeight="1" x14ac:dyDescent="0.2">
      <c r="C349" s="11"/>
      <c r="T349" s="10"/>
    </row>
    <row r="350" spans="3:20" s="7" customFormat="1" ht="11.25" customHeight="1" x14ac:dyDescent="0.2">
      <c r="C350" s="11"/>
      <c r="T350" s="10"/>
    </row>
    <row r="351" spans="3:20" s="7" customFormat="1" ht="11.25" customHeight="1" x14ac:dyDescent="0.2">
      <c r="C351" s="11"/>
      <c r="T351" s="10"/>
    </row>
    <row r="352" spans="3:20" s="7" customFormat="1" ht="11.25" customHeight="1" x14ac:dyDescent="0.2">
      <c r="C352" s="11"/>
      <c r="T352" s="10"/>
    </row>
    <row r="353" spans="3:20" s="7" customFormat="1" ht="11.25" customHeight="1" x14ac:dyDescent="0.2">
      <c r="C353" s="11"/>
      <c r="T353" s="10"/>
    </row>
    <row r="354" spans="3:20" s="7" customFormat="1" ht="11.25" customHeight="1" x14ac:dyDescent="0.2">
      <c r="C354" s="11"/>
      <c r="T354" s="10"/>
    </row>
    <row r="355" spans="3:20" s="7" customFormat="1" ht="11.25" customHeight="1" x14ac:dyDescent="0.2">
      <c r="C355" s="11"/>
      <c r="T355" s="10"/>
    </row>
    <row r="356" spans="3:20" s="7" customFormat="1" ht="11.25" customHeight="1" x14ac:dyDescent="0.2">
      <c r="C356" s="11"/>
      <c r="T356" s="10"/>
    </row>
    <row r="357" spans="3:20" s="7" customFormat="1" ht="11.25" customHeight="1" x14ac:dyDescent="0.2">
      <c r="C357" s="11"/>
      <c r="T357" s="10"/>
    </row>
    <row r="358" spans="3:20" s="7" customFormat="1" ht="11.25" customHeight="1" x14ac:dyDescent="0.2">
      <c r="C358" s="11"/>
      <c r="T358" s="10"/>
    </row>
    <row r="359" spans="3:20" s="7" customFormat="1" ht="11.25" customHeight="1" x14ac:dyDescent="0.2">
      <c r="C359" s="11"/>
      <c r="T359" s="10"/>
    </row>
    <row r="360" spans="3:20" s="7" customFormat="1" ht="11.25" customHeight="1" x14ac:dyDescent="0.2">
      <c r="C360" s="11"/>
      <c r="T360" s="10"/>
    </row>
    <row r="361" spans="3:20" s="7" customFormat="1" ht="11.25" customHeight="1" x14ac:dyDescent="0.2">
      <c r="C361" s="11"/>
      <c r="T361" s="10"/>
    </row>
    <row r="362" spans="3:20" s="7" customFormat="1" ht="11.25" customHeight="1" x14ac:dyDescent="0.2">
      <c r="C362" s="11"/>
      <c r="T362" s="10"/>
    </row>
    <row r="363" spans="3:20" s="7" customFormat="1" ht="11.25" customHeight="1" x14ac:dyDescent="0.2">
      <c r="C363" s="11"/>
      <c r="T363" s="10"/>
    </row>
    <row r="364" spans="3:20" s="7" customFormat="1" ht="11.25" customHeight="1" x14ac:dyDescent="0.2">
      <c r="C364" s="11"/>
      <c r="T364" s="10"/>
    </row>
    <row r="365" spans="3:20" s="7" customFormat="1" ht="11.25" customHeight="1" x14ac:dyDescent="0.2">
      <c r="C365" s="11"/>
      <c r="T365" s="10"/>
    </row>
    <row r="366" spans="3:20" s="7" customFormat="1" ht="11.25" customHeight="1" x14ac:dyDescent="0.2">
      <c r="C366" s="11"/>
      <c r="T366" s="10"/>
    </row>
    <row r="367" spans="3:20" s="7" customFormat="1" ht="11.25" customHeight="1" x14ac:dyDescent="0.2">
      <c r="C367" s="11"/>
      <c r="T367" s="10"/>
    </row>
    <row r="368" spans="3:20" s="7" customFormat="1" ht="11.25" customHeight="1" x14ac:dyDescent="0.2">
      <c r="C368" s="11"/>
      <c r="T368" s="10"/>
    </row>
    <row r="369" spans="3:20" s="7" customFormat="1" ht="11.25" customHeight="1" x14ac:dyDescent="0.2">
      <c r="C369" s="11"/>
      <c r="T369" s="10"/>
    </row>
    <row r="370" spans="3:20" s="7" customFormat="1" ht="11.25" customHeight="1" x14ac:dyDescent="0.2">
      <c r="C370" s="11"/>
      <c r="T370" s="10"/>
    </row>
    <row r="371" spans="3:20" s="7" customFormat="1" ht="11.25" customHeight="1" x14ac:dyDescent="0.2">
      <c r="C371" s="11"/>
      <c r="T371" s="10"/>
    </row>
    <row r="372" spans="3:20" s="7" customFormat="1" ht="11.25" customHeight="1" x14ac:dyDescent="0.2">
      <c r="C372" s="11"/>
      <c r="T372" s="10"/>
    </row>
    <row r="373" spans="3:20" s="7" customFormat="1" ht="11.25" customHeight="1" x14ac:dyDescent="0.2">
      <c r="C373" s="11"/>
      <c r="T373" s="10"/>
    </row>
    <row r="374" spans="3:20" s="7" customFormat="1" ht="11.25" customHeight="1" x14ac:dyDescent="0.2">
      <c r="C374" s="11"/>
      <c r="T374" s="10"/>
    </row>
    <row r="375" spans="3:20" s="7" customFormat="1" ht="11.25" customHeight="1" x14ac:dyDescent="0.2">
      <c r="C375" s="11"/>
      <c r="T375" s="10"/>
    </row>
    <row r="376" spans="3:20" s="7" customFormat="1" ht="11.25" customHeight="1" x14ac:dyDescent="0.2">
      <c r="C376" s="11"/>
      <c r="T376" s="10"/>
    </row>
    <row r="377" spans="3:20" s="7" customFormat="1" ht="11.25" customHeight="1" x14ac:dyDescent="0.2">
      <c r="C377" s="11"/>
      <c r="T377" s="10"/>
    </row>
    <row r="378" spans="3:20" s="7" customFormat="1" ht="11.25" customHeight="1" x14ac:dyDescent="0.2">
      <c r="C378" s="11"/>
      <c r="T378" s="10"/>
    </row>
    <row r="379" spans="3:20" s="7" customFormat="1" ht="11.25" customHeight="1" x14ac:dyDescent="0.2">
      <c r="C379" s="11"/>
      <c r="T379" s="10"/>
    </row>
    <row r="380" spans="3:20" s="7" customFormat="1" ht="11.25" customHeight="1" x14ac:dyDescent="0.2">
      <c r="C380" s="11"/>
      <c r="T380" s="10"/>
    </row>
    <row r="381" spans="3:20" s="7" customFormat="1" ht="11.25" customHeight="1" x14ac:dyDescent="0.2">
      <c r="C381" s="11"/>
      <c r="T381" s="10"/>
    </row>
    <row r="382" spans="3:20" s="7" customFormat="1" ht="11.25" customHeight="1" x14ac:dyDescent="0.2">
      <c r="C382" s="11"/>
      <c r="T382" s="10"/>
    </row>
    <row r="383" spans="3:20" s="7" customFormat="1" ht="11.25" customHeight="1" x14ac:dyDescent="0.2">
      <c r="C383" s="11"/>
      <c r="T383" s="10"/>
    </row>
    <row r="384" spans="3:20" s="7" customFormat="1" ht="11.25" customHeight="1" x14ac:dyDescent="0.2">
      <c r="C384" s="11"/>
      <c r="T384" s="10"/>
    </row>
    <row r="385" spans="3:20" s="7" customFormat="1" ht="11.25" customHeight="1" x14ac:dyDescent="0.2">
      <c r="C385" s="11"/>
      <c r="T385" s="10"/>
    </row>
    <row r="386" spans="3:20" s="7" customFormat="1" ht="11.25" customHeight="1" x14ac:dyDescent="0.2">
      <c r="C386" s="11"/>
      <c r="T386" s="10"/>
    </row>
    <row r="387" spans="3:20" s="7" customFormat="1" ht="11.25" customHeight="1" x14ac:dyDescent="0.2">
      <c r="C387" s="11"/>
      <c r="T387" s="10"/>
    </row>
    <row r="388" spans="3:20" s="7" customFormat="1" ht="11.25" customHeight="1" x14ac:dyDescent="0.2">
      <c r="C388" s="11"/>
      <c r="T388" s="10"/>
    </row>
    <row r="389" spans="3:20" s="7" customFormat="1" ht="11.25" customHeight="1" x14ac:dyDescent="0.2">
      <c r="C389" s="11"/>
      <c r="T389" s="10"/>
    </row>
    <row r="390" spans="3:20" s="7" customFormat="1" ht="11.25" customHeight="1" x14ac:dyDescent="0.2">
      <c r="C390" s="11"/>
      <c r="T390" s="10"/>
    </row>
    <row r="391" spans="3:20" s="7" customFormat="1" ht="11.25" customHeight="1" x14ac:dyDescent="0.2">
      <c r="C391" s="11"/>
      <c r="T391" s="10"/>
    </row>
    <row r="392" spans="3:20" s="7" customFormat="1" ht="11.25" customHeight="1" x14ac:dyDescent="0.2">
      <c r="C392" s="11"/>
      <c r="T392" s="10"/>
    </row>
    <row r="393" spans="3:20" s="7" customFormat="1" ht="11.25" customHeight="1" x14ac:dyDescent="0.2">
      <c r="C393" s="11"/>
      <c r="T393" s="10"/>
    </row>
    <row r="394" spans="3:20" s="7" customFormat="1" ht="11.25" customHeight="1" x14ac:dyDescent="0.2">
      <c r="C394" s="11"/>
      <c r="T394" s="10"/>
    </row>
    <row r="395" spans="3:20" s="7" customFormat="1" ht="11.25" customHeight="1" x14ac:dyDescent="0.2">
      <c r="C395" s="11"/>
      <c r="T395" s="10"/>
    </row>
    <row r="396" spans="3:20" s="7" customFormat="1" ht="11.25" customHeight="1" x14ac:dyDescent="0.2">
      <c r="C396" s="11"/>
      <c r="T396" s="10"/>
    </row>
    <row r="397" spans="3:20" s="7" customFormat="1" ht="11.25" customHeight="1" x14ac:dyDescent="0.2">
      <c r="C397" s="11"/>
      <c r="T397" s="10"/>
    </row>
    <row r="398" spans="3:20" s="7" customFormat="1" ht="11.25" customHeight="1" x14ac:dyDescent="0.2">
      <c r="C398" s="11"/>
      <c r="T398" s="10"/>
    </row>
    <row r="399" spans="3:20" s="7" customFormat="1" ht="11.25" customHeight="1" x14ac:dyDescent="0.2">
      <c r="C399" s="11"/>
      <c r="T399" s="10"/>
    </row>
    <row r="400" spans="3:20" s="7" customFormat="1" ht="11.25" customHeight="1" x14ac:dyDescent="0.2">
      <c r="C400" s="11"/>
      <c r="T400" s="10"/>
    </row>
    <row r="401" spans="3:20" s="7" customFormat="1" ht="11.25" customHeight="1" x14ac:dyDescent="0.2">
      <c r="C401" s="11"/>
      <c r="T401" s="10"/>
    </row>
    <row r="402" spans="3:20" s="7" customFormat="1" ht="11.25" customHeight="1" x14ac:dyDescent="0.2">
      <c r="C402" s="11"/>
      <c r="T402" s="10"/>
    </row>
    <row r="403" spans="3:20" s="7" customFormat="1" ht="11.25" customHeight="1" x14ac:dyDescent="0.2">
      <c r="C403" s="11"/>
      <c r="T403" s="10"/>
    </row>
    <row r="404" spans="3:20" s="7" customFormat="1" ht="11.25" customHeight="1" x14ac:dyDescent="0.2">
      <c r="C404" s="11"/>
      <c r="T404" s="10"/>
    </row>
    <row r="405" spans="3:20" s="7" customFormat="1" ht="11.25" customHeight="1" x14ac:dyDescent="0.2">
      <c r="C405" s="11"/>
      <c r="T405" s="10"/>
    </row>
    <row r="406" spans="3:20" s="7" customFormat="1" ht="11.25" customHeight="1" x14ac:dyDescent="0.2">
      <c r="C406" s="11"/>
      <c r="T406" s="10"/>
    </row>
    <row r="407" spans="3:20" s="7" customFormat="1" ht="11.25" customHeight="1" x14ac:dyDescent="0.2">
      <c r="C407" s="11"/>
      <c r="T407" s="10"/>
    </row>
    <row r="408" spans="3:20" s="7" customFormat="1" ht="11.25" customHeight="1" x14ac:dyDescent="0.2">
      <c r="C408" s="11"/>
      <c r="T408" s="10"/>
    </row>
    <row r="409" spans="3:20" s="7" customFormat="1" ht="11.25" customHeight="1" x14ac:dyDescent="0.2">
      <c r="C409" s="11"/>
      <c r="T409" s="10"/>
    </row>
    <row r="410" spans="3:20" s="7" customFormat="1" ht="11.25" customHeight="1" x14ac:dyDescent="0.2">
      <c r="C410" s="11"/>
      <c r="T410" s="10"/>
    </row>
    <row r="411" spans="3:20" s="7" customFormat="1" ht="11.25" customHeight="1" x14ac:dyDescent="0.2">
      <c r="C411" s="11"/>
      <c r="T411" s="10"/>
    </row>
    <row r="412" spans="3:20" s="7" customFormat="1" ht="11.25" customHeight="1" x14ac:dyDescent="0.2">
      <c r="C412" s="11"/>
      <c r="T412" s="10"/>
    </row>
    <row r="413" spans="3:20" s="7" customFormat="1" ht="11.25" customHeight="1" x14ac:dyDescent="0.2">
      <c r="C413" s="11"/>
      <c r="T413" s="10"/>
    </row>
    <row r="414" spans="3:20" s="7" customFormat="1" ht="11.25" customHeight="1" x14ac:dyDescent="0.2">
      <c r="C414" s="11"/>
      <c r="T414" s="10"/>
    </row>
    <row r="415" spans="3:20" s="7" customFormat="1" ht="11.25" customHeight="1" x14ac:dyDescent="0.2">
      <c r="C415" s="11"/>
      <c r="T415" s="10"/>
    </row>
    <row r="416" spans="3:20" s="7" customFormat="1" ht="11.25" customHeight="1" x14ac:dyDescent="0.2">
      <c r="C416" s="11"/>
      <c r="T416" s="10"/>
    </row>
    <row r="417" spans="3:20" s="7" customFormat="1" ht="11.25" customHeight="1" x14ac:dyDescent="0.2">
      <c r="C417" s="11"/>
      <c r="T417" s="10"/>
    </row>
    <row r="418" spans="3:20" s="7" customFormat="1" ht="11.25" customHeight="1" x14ac:dyDescent="0.2">
      <c r="C418" s="11"/>
      <c r="T418" s="10"/>
    </row>
    <row r="419" spans="3:20" s="7" customFormat="1" ht="11.25" customHeight="1" x14ac:dyDescent="0.2">
      <c r="C419" s="11"/>
      <c r="T419" s="10"/>
    </row>
    <row r="420" spans="3:20" s="7" customFormat="1" ht="11.25" customHeight="1" x14ac:dyDescent="0.2">
      <c r="C420" s="11"/>
      <c r="T420" s="10"/>
    </row>
    <row r="421" spans="3:20" s="7" customFormat="1" ht="11.25" customHeight="1" x14ac:dyDescent="0.2">
      <c r="C421" s="11"/>
      <c r="T421" s="10"/>
    </row>
    <row r="422" spans="3:20" s="7" customFormat="1" ht="11.25" customHeight="1" x14ac:dyDescent="0.2">
      <c r="C422" s="11"/>
      <c r="T422" s="10"/>
    </row>
    <row r="423" spans="3:20" s="7" customFormat="1" ht="11.25" customHeight="1" x14ac:dyDescent="0.2">
      <c r="C423" s="11"/>
      <c r="T423" s="10"/>
    </row>
    <row r="424" spans="3:20" s="7" customFormat="1" ht="11.25" customHeight="1" x14ac:dyDescent="0.2">
      <c r="C424" s="11"/>
      <c r="T424" s="10"/>
    </row>
    <row r="425" spans="3:20" s="7" customFormat="1" ht="11.25" customHeight="1" x14ac:dyDescent="0.2">
      <c r="C425" s="11"/>
      <c r="T425" s="10"/>
    </row>
    <row r="426" spans="3:20" s="7" customFormat="1" ht="11.25" customHeight="1" x14ac:dyDescent="0.2">
      <c r="C426" s="11"/>
      <c r="T426" s="10"/>
    </row>
    <row r="427" spans="3:20" s="7" customFormat="1" ht="11.25" customHeight="1" x14ac:dyDescent="0.2">
      <c r="C427" s="11"/>
      <c r="T427" s="10"/>
    </row>
    <row r="428" spans="3:20" s="7" customFormat="1" ht="11.25" customHeight="1" x14ac:dyDescent="0.2">
      <c r="C428" s="11"/>
      <c r="T428" s="10"/>
    </row>
    <row r="429" spans="3:20" s="7" customFormat="1" ht="11.25" customHeight="1" x14ac:dyDescent="0.2">
      <c r="C429" s="11"/>
      <c r="T429" s="10"/>
    </row>
    <row r="430" spans="3:20" s="7" customFormat="1" ht="11.25" customHeight="1" x14ac:dyDescent="0.2">
      <c r="C430" s="11"/>
      <c r="T430" s="10"/>
    </row>
    <row r="431" spans="3:20" s="7" customFormat="1" ht="11.25" customHeight="1" x14ac:dyDescent="0.2">
      <c r="C431" s="11"/>
      <c r="T431" s="10"/>
    </row>
    <row r="432" spans="3:20" s="7" customFormat="1" ht="11.25" customHeight="1" x14ac:dyDescent="0.2">
      <c r="C432" s="11"/>
      <c r="T432" s="10"/>
    </row>
    <row r="433" spans="1:20" s="7" customFormat="1" ht="11.25" customHeight="1" x14ac:dyDescent="0.2">
      <c r="C433" s="11"/>
      <c r="T433" s="10"/>
    </row>
    <row r="434" spans="1:20" s="7" customFormat="1" ht="11.25" customHeight="1" x14ac:dyDescent="0.2">
      <c r="C434" s="11"/>
      <c r="T434" s="10"/>
    </row>
    <row r="435" spans="1:20" s="7" customFormat="1" ht="11.25" customHeight="1" x14ac:dyDescent="0.2">
      <c r="C435" s="11"/>
      <c r="T435" s="10"/>
    </row>
    <row r="436" spans="1:20" s="7" customFormat="1" ht="11.25" customHeight="1" x14ac:dyDescent="0.2">
      <c r="C436" s="11"/>
      <c r="T436" s="10"/>
    </row>
    <row r="437" spans="1:20" s="7" customFormat="1" ht="11.25" customHeight="1" x14ac:dyDescent="0.2">
      <c r="C437" s="11"/>
      <c r="T437" s="10"/>
    </row>
    <row r="438" spans="1:20" s="7" customFormat="1" ht="11.25" customHeight="1" x14ac:dyDescent="0.2">
      <c r="C438" s="11"/>
      <c r="T438" s="10"/>
    </row>
    <row r="439" spans="1:20" s="7" customFormat="1" ht="11.25" customHeight="1" x14ac:dyDescent="0.2">
      <c r="C439" s="11"/>
      <c r="T439" s="10"/>
    </row>
    <row r="440" spans="1:20" s="7" customFormat="1" ht="11.25" customHeight="1" x14ac:dyDescent="0.2">
      <c r="C440" s="11"/>
      <c r="T440" s="10"/>
    </row>
    <row r="441" spans="1:20" s="7" customFormat="1" ht="11.25" customHeight="1" x14ac:dyDescent="0.2">
      <c r="C441" s="11"/>
      <c r="T441" s="10"/>
    </row>
    <row r="442" spans="1:20" s="7" customFormat="1" ht="11.25" customHeight="1" x14ac:dyDescent="0.2">
      <c r="C442" s="11"/>
      <c r="T442" s="10"/>
    </row>
    <row r="443" spans="1:20" s="7" customFormat="1" ht="11.25" customHeight="1" x14ac:dyDescent="0.2">
      <c r="C443" s="11"/>
      <c r="T443" s="10"/>
    </row>
    <row r="444" spans="1:20" s="7" customFormat="1" ht="11.25" customHeight="1" x14ac:dyDescent="0.2">
      <c r="C444" s="11"/>
      <c r="T444" s="10"/>
    </row>
    <row r="445" spans="1:20" s="7" customFormat="1" ht="11.25" customHeight="1" x14ac:dyDescent="0.2">
      <c r="C445" s="11"/>
      <c r="T445" s="10"/>
    </row>
    <row r="446" spans="1:20" s="7" customFormat="1" ht="11.25" customHeight="1" x14ac:dyDescent="0.2">
      <c r="C446" s="11"/>
      <c r="T446" s="10"/>
    </row>
    <row r="447" spans="1:20" s="7" customFormat="1" ht="11.25" customHeight="1" x14ac:dyDescent="0.2">
      <c r="A447" s="11"/>
      <c r="B447" s="11"/>
      <c r="C447" s="11"/>
      <c r="D447" s="11"/>
      <c r="E447" s="11"/>
      <c r="F447" s="11"/>
      <c r="T447" s="10"/>
    </row>
    <row r="448" spans="1:20" s="7" customFormat="1" ht="11.25" customHeight="1" x14ac:dyDescent="0.2">
      <c r="A448" s="11"/>
      <c r="B448" s="11"/>
      <c r="C448" s="11"/>
      <c r="D448" s="11"/>
      <c r="E448" s="11"/>
      <c r="F448" s="11"/>
      <c r="T448" s="10"/>
    </row>
    <row r="449" spans="1:20" s="7" customFormat="1" ht="11.25" customHeight="1" x14ac:dyDescent="0.2">
      <c r="A449" s="11"/>
      <c r="B449" s="11"/>
      <c r="C449" s="11"/>
      <c r="D449" s="11"/>
      <c r="E449" s="11"/>
      <c r="F449" s="11"/>
      <c r="T449" s="10"/>
    </row>
    <row r="450" spans="1:20" s="7" customFormat="1" ht="11.25" customHeight="1" x14ac:dyDescent="0.2">
      <c r="A450" s="11"/>
      <c r="B450" s="11"/>
      <c r="C450" s="11"/>
      <c r="D450" s="11"/>
      <c r="E450" s="11"/>
      <c r="F450" s="11"/>
      <c r="T450" s="10"/>
    </row>
    <row r="451" spans="1:20" s="7" customFormat="1" ht="11.25" customHeight="1" x14ac:dyDescent="0.2">
      <c r="A451" s="11"/>
      <c r="B451" s="11"/>
      <c r="C451" s="11"/>
      <c r="D451" s="11"/>
      <c r="E451" s="11"/>
      <c r="F451" s="11"/>
      <c r="T451" s="10"/>
    </row>
    <row r="452" spans="1:20" s="7" customFormat="1" ht="11.25" customHeight="1" x14ac:dyDescent="0.2">
      <c r="A452" s="11"/>
      <c r="B452" s="11"/>
      <c r="C452" s="11"/>
      <c r="D452" s="11"/>
      <c r="E452" s="11"/>
      <c r="F452" s="11"/>
      <c r="T452" s="10"/>
    </row>
    <row r="453" spans="1:20" s="7" customFormat="1" ht="11.25" customHeight="1" x14ac:dyDescent="0.2">
      <c r="A453" s="11"/>
      <c r="B453" s="11"/>
      <c r="C453" s="11"/>
      <c r="D453" s="11"/>
      <c r="E453" s="11"/>
      <c r="F453" s="11"/>
      <c r="T453" s="10"/>
    </row>
    <row r="454" spans="1:20" s="7" customFormat="1" ht="11.25" customHeight="1" x14ac:dyDescent="0.2">
      <c r="A454" s="11"/>
      <c r="B454" s="11"/>
      <c r="C454" s="11"/>
      <c r="D454" s="11"/>
      <c r="E454" s="11"/>
      <c r="F454" s="11"/>
      <c r="T454" s="10"/>
    </row>
    <row r="455" spans="1:20" s="7" customFormat="1" ht="11.25" customHeight="1" x14ac:dyDescent="0.2">
      <c r="A455" s="11"/>
      <c r="B455" s="11"/>
      <c r="C455" s="11"/>
      <c r="D455" s="11"/>
      <c r="E455" s="11"/>
      <c r="F455" s="11"/>
      <c r="T455" s="10"/>
    </row>
    <row r="456" spans="1:20" s="7" customFormat="1" ht="11.25" customHeight="1" x14ac:dyDescent="0.2">
      <c r="A456" s="11"/>
      <c r="B456" s="11"/>
      <c r="C456" s="11"/>
      <c r="D456" s="11"/>
      <c r="E456" s="11"/>
      <c r="F456" s="11"/>
      <c r="T456" s="10"/>
    </row>
    <row r="457" spans="1:20" s="7" customFormat="1" ht="11.25" customHeight="1" x14ac:dyDescent="0.2">
      <c r="A457" s="11"/>
      <c r="B457" s="11"/>
      <c r="C457" s="11"/>
      <c r="D457" s="11"/>
      <c r="E457" s="11"/>
      <c r="F457" s="11"/>
      <c r="T457" s="10"/>
    </row>
    <row r="458" spans="1:20" s="7" customFormat="1" ht="11.25" customHeight="1" x14ac:dyDescent="0.2">
      <c r="A458" s="11"/>
      <c r="B458" s="11"/>
      <c r="C458" s="11"/>
      <c r="D458" s="11"/>
      <c r="E458" s="11"/>
      <c r="F458" s="11"/>
      <c r="T458" s="10"/>
    </row>
    <row r="459" spans="1:20" s="7" customFormat="1" ht="11.25" customHeight="1" x14ac:dyDescent="0.2">
      <c r="A459" s="11"/>
      <c r="B459" s="11"/>
      <c r="C459" s="11"/>
      <c r="D459" s="11"/>
      <c r="E459" s="11"/>
      <c r="F459" s="11"/>
      <c r="T459" s="10"/>
    </row>
    <row r="460" spans="1:20" s="7" customFormat="1" ht="11.25" customHeight="1" x14ac:dyDescent="0.2">
      <c r="A460" s="11"/>
      <c r="B460" s="11"/>
      <c r="C460" s="11"/>
      <c r="D460" s="11"/>
      <c r="E460" s="11"/>
      <c r="F460" s="11"/>
      <c r="T460" s="10"/>
    </row>
    <row r="461" spans="1:20" s="7" customFormat="1" ht="11.25" customHeight="1" x14ac:dyDescent="0.2">
      <c r="A461" s="11"/>
      <c r="B461" s="11"/>
      <c r="C461" s="11"/>
      <c r="D461" s="11"/>
      <c r="E461" s="11"/>
      <c r="F461" s="11"/>
      <c r="T461" s="10"/>
    </row>
    <row r="462" spans="1:20" s="7" customFormat="1" ht="11.25" customHeight="1" x14ac:dyDescent="0.2">
      <c r="A462" s="11"/>
      <c r="B462" s="11"/>
      <c r="C462" s="11"/>
      <c r="D462" s="11"/>
      <c r="E462" s="11"/>
      <c r="F462" s="11"/>
      <c r="T462" s="10"/>
    </row>
    <row r="463" spans="1:20" s="7" customFormat="1" ht="11.25" customHeight="1" x14ac:dyDescent="0.2">
      <c r="A463" s="11"/>
      <c r="B463" s="11"/>
      <c r="C463" s="11"/>
      <c r="D463" s="11"/>
      <c r="E463" s="11"/>
      <c r="F463" s="11"/>
      <c r="T463" s="10"/>
    </row>
    <row r="464" spans="1:20" s="7" customFormat="1" ht="11.25" customHeight="1" x14ac:dyDescent="0.2">
      <c r="A464" s="11"/>
      <c r="B464" s="11"/>
      <c r="C464" s="11"/>
      <c r="D464" s="11"/>
      <c r="E464" s="11"/>
      <c r="F464" s="11"/>
      <c r="T464" s="10"/>
    </row>
    <row r="465" spans="1:20" s="7" customFormat="1" ht="11.25" customHeight="1" x14ac:dyDescent="0.2">
      <c r="A465" s="11"/>
      <c r="B465" s="11"/>
      <c r="C465" s="11"/>
      <c r="D465" s="11"/>
      <c r="E465" s="11"/>
      <c r="F465" s="11"/>
      <c r="T465" s="10"/>
    </row>
    <row r="466" spans="1:20" s="7" customFormat="1" ht="11.25" customHeight="1" x14ac:dyDescent="0.2">
      <c r="A466" s="11"/>
      <c r="B466" s="11"/>
      <c r="C466" s="11"/>
      <c r="D466" s="11"/>
      <c r="E466" s="11"/>
      <c r="F466" s="11"/>
      <c r="T466" s="10"/>
    </row>
    <row r="467" spans="1:20" s="7" customFormat="1" ht="11.25" customHeight="1" x14ac:dyDescent="0.2">
      <c r="A467" s="11"/>
      <c r="B467" s="11"/>
      <c r="C467" s="11"/>
      <c r="D467" s="11"/>
      <c r="E467" s="11"/>
      <c r="F467" s="11"/>
      <c r="T467" s="10"/>
    </row>
    <row r="468" spans="1:20" s="7" customFormat="1" ht="11.25" customHeight="1" x14ac:dyDescent="0.2">
      <c r="A468" s="11"/>
      <c r="B468" s="11"/>
      <c r="C468" s="11"/>
      <c r="D468" s="11"/>
      <c r="E468" s="11"/>
      <c r="F468" s="11"/>
      <c r="T468" s="10"/>
    </row>
    <row r="469" spans="1:20" s="7" customFormat="1" ht="11.25" customHeight="1" x14ac:dyDescent="0.2">
      <c r="A469" s="11"/>
      <c r="B469" s="11"/>
      <c r="C469" s="11"/>
      <c r="D469" s="11"/>
      <c r="E469" s="11"/>
      <c r="F469" s="11"/>
      <c r="T469" s="10"/>
    </row>
    <row r="470" spans="1:20" s="7" customFormat="1" ht="11.25" customHeight="1" x14ac:dyDescent="0.2">
      <c r="A470" s="11"/>
      <c r="B470" s="11"/>
      <c r="C470" s="11"/>
      <c r="D470" s="11"/>
      <c r="E470" s="11"/>
      <c r="F470" s="11"/>
      <c r="T470" s="10"/>
    </row>
    <row r="471" spans="1:20" s="7" customFormat="1" ht="11.25" customHeight="1" x14ac:dyDescent="0.2">
      <c r="A471" s="11"/>
      <c r="B471" s="11"/>
      <c r="C471" s="11"/>
      <c r="D471" s="11"/>
      <c r="E471" s="11"/>
      <c r="F471" s="11"/>
      <c r="T471" s="10"/>
    </row>
    <row r="472" spans="1:20" s="7" customFormat="1" ht="11.25" customHeight="1" x14ac:dyDescent="0.2">
      <c r="A472" s="11"/>
      <c r="B472" s="11"/>
      <c r="C472" s="11"/>
      <c r="D472" s="11"/>
      <c r="E472" s="11"/>
      <c r="F472" s="11"/>
      <c r="T472" s="10"/>
    </row>
    <row r="473" spans="1:20" s="7" customFormat="1" ht="11.25" customHeight="1" x14ac:dyDescent="0.2">
      <c r="A473" s="11"/>
      <c r="B473" s="11"/>
      <c r="C473" s="11"/>
      <c r="D473" s="11"/>
      <c r="E473" s="11"/>
      <c r="F473" s="11"/>
      <c r="T473" s="10"/>
    </row>
    <row r="474" spans="1:20" s="7" customFormat="1" ht="11.25" customHeight="1" x14ac:dyDescent="0.2">
      <c r="A474" s="11"/>
      <c r="B474" s="11"/>
      <c r="C474" s="11"/>
      <c r="D474" s="11"/>
      <c r="E474" s="11"/>
      <c r="F474" s="11"/>
      <c r="T474" s="10"/>
    </row>
    <row r="475" spans="1:20" s="7" customFormat="1" ht="11.25" customHeight="1" x14ac:dyDescent="0.2">
      <c r="A475" s="11"/>
      <c r="B475" s="11"/>
      <c r="C475" s="11"/>
      <c r="D475" s="11"/>
      <c r="E475" s="11"/>
      <c r="F475" s="11"/>
      <c r="T475" s="10"/>
    </row>
    <row r="476" spans="1:20" s="7" customFormat="1" ht="11.25" customHeight="1" x14ac:dyDescent="0.2">
      <c r="A476" s="11"/>
      <c r="B476" s="11"/>
      <c r="C476" s="11"/>
      <c r="D476" s="11"/>
      <c r="E476" s="11"/>
      <c r="F476" s="11"/>
      <c r="T476" s="10"/>
    </row>
    <row r="477" spans="1:20" s="7" customFormat="1" ht="11.25" customHeight="1" x14ac:dyDescent="0.2">
      <c r="A477" s="11"/>
      <c r="B477" s="11"/>
      <c r="C477" s="11"/>
      <c r="D477" s="11"/>
      <c r="E477" s="11"/>
      <c r="F477" s="11"/>
      <c r="T477" s="10"/>
    </row>
    <row r="478" spans="1:20" s="7" customFormat="1" ht="11.25" customHeight="1" x14ac:dyDescent="0.2">
      <c r="A478" s="11"/>
      <c r="B478" s="11"/>
      <c r="C478" s="11"/>
      <c r="D478" s="11"/>
      <c r="E478" s="11"/>
      <c r="F478" s="11"/>
      <c r="T478" s="10"/>
    </row>
    <row r="479" spans="1:20" s="7" customFormat="1" ht="11.25" customHeight="1" x14ac:dyDescent="0.2">
      <c r="A479" s="11"/>
      <c r="B479" s="11"/>
      <c r="C479" s="11"/>
      <c r="D479" s="11"/>
      <c r="E479" s="11"/>
      <c r="F479" s="11"/>
      <c r="T479" s="10"/>
    </row>
    <row r="480" spans="1:20" s="7" customFormat="1" ht="11.25" customHeight="1" x14ac:dyDescent="0.2">
      <c r="A480" s="11"/>
      <c r="B480" s="11"/>
      <c r="C480" s="11"/>
      <c r="D480" s="11"/>
      <c r="E480" s="11"/>
      <c r="F480" s="11"/>
      <c r="T480" s="10"/>
    </row>
    <row r="481" spans="1:20" s="7" customFormat="1" ht="11.25" customHeight="1" x14ac:dyDescent="0.2">
      <c r="A481" s="11"/>
      <c r="B481" s="11"/>
      <c r="C481" s="11"/>
      <c r="D481" s="11"/>
      <c r="E481" s="11"/>
      <c r="F481" s="11"/>
      <c r="T481" s="10"/>
    </row>
    <row r="482" spans="1:20" s="7" customFormat="1" ht="11.25" customHeight="1" x14ac:dyDescent="0.2">
      <c r="A482" s="11"/>
      <c r="B482" s="11"/>
      <c r="C482" s="11"/>
      <c r="D482" s="11"/>
      <c r="E482" s="11"/>
      <c r="F482" s="11"/>
    </row>
    <row r="483" spans="1:20" s="7" customFormat="1" ht="11.25" customHeight="1" x14ac:dyDescent="0.2">
      <c r="A483" s="11"/>
      <c r="B483" s="11"/>
      <c r="C483" s="11"/>
      <c r="D483" s="11"/>
      <c r="E483" s="11"/>
      <c r="F483" s="11"/>
    </row>
    <row r="484" spans="1:20" s="7" customFormat="1" ht="11.25" customHeight="1" x14ac:dyDescent="0.2"/>
    <row r="485" spans="1:20" s="7" customFormat="1" ht="11.25" customHeight="1" x14ac:dyDescent="0.2"/>
    <row r="486" spans="1:20" s="7" customFormat="1" ht="11.25" customHeight="1" x14ac:dyDescent="0.2"/>
    <row r="487" spans="1:20" s="7" customFormat="1" ht="11.25" customHeight="1" x14ac:dyDescent="0.2"/>
    <row r="488" spans="1:20" s="7" customFormat="1" ht="11.25" customHeight="1" x14ac:dyDescent="0.2"/>
    <row r="489" spans="1:20" s="7" customFormat="1" ht="11.25" customHeight="1" x14ac:dyDescent="0.2"/>
    <row r="490" spans="1:20" s="7" customFormat="1" ht="11.25" customHeight="1" x14ac:dyDescent="0.2"/>
    <row r="491" spans="1:20" s="7" customFormat="1" ht="11.25" customHeight="1" x14ac:dyDescent="0.2"/>
    <row r="492" spans="1:20" s="7" customFormat="1" ht="11.25" customHeight="1" x14ac:dyDescent="0.2"/>
    <row r="493" spans="1:20" s="7" customFormat="1" ht="11.25" customHeight="1" x14ac:dyDescent="0.2"/>
    <row r="494" spans="1:20" s="7" customFormat="1" ht="11.25" customHeight="1" x14ac:dyDescent="0.2"/>
    <row r="495" spans="1:20" s="7" customFormat="1" ht="11.25" customHeight="1" x14ac:dyDescent="0.2"/>
    <row r="496" spans="1:20" s="7" customFormat="1" ht="11.25" customHeight="1" x14ac:dyDescent="0.2"/>
    <row r="497" s="7" customFormat="1" ht="11.25" customHeight="1" x14ac:dyDescent="0.2"/>
    <row r="498" s="7" customFormat="1" ht="11.25" customHeight="1" x14ac:dyDescent="0.2"/>
    <row r="499" s="7" customFormat="1" ht="11.25" customHeight="1" x14ac:dyDescent="0.2"/>
    <row r="500" s="7" customFormat="1" ht="11.25" customHeight="1" x14ac:dyDescent="0.2"/>
    <row r="501" s="7" customFormat="1" ht="11.25" customHeight="1" x14ac:dyDescent="0.2"/>
    <row r="502" s="7" customFormat="1" ht="11.25" customHeight="1" x14ac:dyDescent="0.2"/>
    <row r="503" s="7" customFormat="1" ht="11.25" customHeight="1" x14ac:dyDescent="0.2"/>
    <row r="504" s="7" customFormat="1" ht="11.25" customHeight="1" x14ac:dyDescent="0.2"/>
    <row r="505" s="7" customFormat="1" ht="11.25" customHeight="1" x14ac:dyDescent="0.2"/>
    <row r="506" s="7" customFormat="1" ht="11.25" customHeight="1" x14ac:dyDescent="0.2"/>
    <row r="507" s="7" customFormat="1" ht="11.25" customHeight="1" x14ac:dyDescent="0.2"/>
    <row r="508" s="7" customFormat="1" ht="11.25" customHeight="1" x14ac:dyDescent="0.2"/>
    <row r="509" s="7" customFormat="1" ht="11.25" customHeight="1" x14ac:dyDescent="0.2"/>
    <row r="510" s="7" customFormat="1" ht="11.25" customHeight="1" x14ac:dyDescent="0.2"/>
    <row r="511" s="7" customFormat="1" ht="11.25" customHeight="1" x14ac:dyDescent="0.2"/>
    <row r="512" s="7" customFormat="1" ht="11.25" customHeight="1" x14ac:dyDescent="0.2"/>
    <row r="513" s="7" customFormat="1" ht="11.25" customHeight="1" x14ac:dyDescent="0.2"/>
    <row r="514" s="7" customFormat="1" ht="11.25" customHeight="1" x14ac:dyDescent="0.2"/>
    <row r="515" s="7" customFormat="1" ht="11.25" customHeight="1" x14ac:dyDescent="0.2"/>
    <row r="516" s="7" customFormat="1" ht="11.25" customHeight="1" x14ac:dyDescent="0.2"/>
    <row r="517" s="7" customFormat="1" ht="11.25" customHeight="1" x14ac:dyDescent="0.2"/>
    <row r="518" s="7" customFormat="1" ht="11.25" customHeight="1" x14ac:dyDescent="0.2"/>
    <row r="519" s="7" customFormat="1" ht="11.25" customHeight="1" x14ac:dyDescent="0.2"/>
    <row r="520" s="7" customFormat="1" ht="11.25" customHeight="1" x14ac:dyDescent="0.2"/>
    <row r="521" s="7" customFormat="1" ht="11.25" customHeight="1" x14ac:dyDescent="0.2"/>
    <row r="522" s="7" customFormat="1" ht="11.25" customHeight="1" x14ac:dyDescent="0.2"/>
    <row r="523" s="7" customFormat="1" ht="11.25" customHeight="1" x14ac:dyDescent="0.2"/>
    <row r="524" s="7" customFormat="1" ht="11.25" customHeight="1" x14ac:dyDescent="0.2"/>
    <row r="525" s="7" customFormat="1" ht="11.25" customHeight="1" x14ac:dyDescent="0.2"/>
    <row r="526" s="7" customFormat="1" ht="11.25" customHeight="1" x14ac:dyDescent="0.2"/>
    <row r="527" s="7" customFormat="1" ht="11.25" customHeight="1" x14ac:dyDescent="0.2"/>
    <row r="528" s="7" customFormat="1" ht="11.25" customHeight="1" x14ac:dyDescent="0.2"/>
    <row r="529" s="7" customFormat="1" ht="11.25" customHeight="1" x14ac:dyDescent="0.2"/>
    <row r="530" s="7" customFormat="1" ht="11.25" customHeight="1" x14ac:dyDescent="0.2"/>
    <row r="531" s="7" customFormat="1" ht="11.25" customHeight="1" x14ac:dyDescent="0.2"/>
    <row r="532" s="7" customFormat="1" ht="11.25" customHeight="1" x14ac:dyDescent="0.2"/>
    <row r="533" s="7" customFormat="1" ht="11.25" customHeight="1" x14ac:dyDescent="0.2"/>
    <row r="534" s="7" customFormat="1" ht="11.25" customHeight="1" x14ac:dyDescent="0.2"/>
    <row r="535" s="7" customFormat="1" ht="11.25" customHeight="1" x14ac:dyDescent="0.2"/>
    <row r="536" s="7" customFormat="1" ht="11.25" customHeight="1" x14ac:dyDescent="0.2"/>
    <row r="537" s="7" customFormat="1" ht="11.25" customHeight="1" x14ac:dyDescent="0.2"/>
    <row r="538" s="7" customFormat="1" ht="11.25" customHeight="1" x14ac:dyDescent="0.2"/>
    <row r="539" s="7" customFormat="1" ht="11.25" customHeight="1" x14ac:dyDescent="0.2"/>
    <row r="540" s="7" customFormat="1" ht="11.25" customHeight="1" x14ac:dyDescent="0.2"/>
    <row r="541" s="7" customFormat="1" ht="11.25" customHeight="1" x14ac:dyDescent="0.2"/>
    <row r="542" s="7" customFormat="1" ht="11.25" customHeight="1" x14ac:dyDescent="0.2"/>
    <row r="543" s="7" customFormat="1" ht="11.25" customHeight="1" x14ac:dyDescent="0.2"/>
    <row r="544" s="7" customFormat="1" ht="11.25" customHeight="1" x14ac:dyDescent="0.2"/>
    <row r="545" s="7" customFormat="1" ht="11.25" customHeight="1" x14ac:dyDescent="0.2"/>
    <row r="546" s="7" customFormat="1" ht="11.25" customHeight="1" x14ac:dyDescent="0.2"/>
    <row r="547" s="7" customFormat="1" ht="11.25" customHeight="1" x14ac:dyDescent="0.2"/>
    <row r="548" s="7" customFormat="1" ht="11.25" customHeight="1" x14ac:dyDescent="0.2"/>
    <row r="549" s="7" customFormat="1" ht="11.25" customHeight="1" x14ac:dyDescent="0.2"/>
    <row r="550" s="7" customFormat="1" ht="11.25" customHeight="1" x14ac:dyDescent="0.2"/>
    <row r="551" s="7" customFormat="1" ht="11.25" customHeight="1" x14ac:dyDescent="0.2"/>
    <row r="552" s="7" customFormat="1" ht="11.25" customHeight="1" x14ac:dyDescent="0.2"/>
    <row r="553" s="7" customFormat="1" ht="11.25" customHeight="1" x14ac:dyDescent="0.2"/>
    <row r="554" s="7" customFormat="1" ht="11.25" customHeight="1" x14ac:dyDescent="0.2"/>
    <row r="555" s="7" customFormat="1" ht="11.25" customHeight="1" x14ac:dyDescent="0.2"/>
    <row r="556" s="7" customFormat="1" ht="11.25" customHeight="1" x14ac:dyDescent="0.2"/>
    <row r="557" s="7" customFormat="1" ht="11.25" customHeight="1" x14ac:dyDescent="0.2"/>
    <row r="558" s="7" customFormat="1" ht="11.25" customHeight="1" x14ac:dyDescent="0.2"/>
    <row r="559" s="7" customFormat="1" ht="11.25" customHeight="1" x14ac:dyDescent="0.2"/>
    <row r="560" s="7" customFormat="1" ht="11.25" customHeight="1" x14ac:dyDescent="0.2"/>
    <row r="561" s="7" customFormat="1" ht="11.25" customHeight="1" x14ac:dyDescent="0.2"/>
    <row r="562" s="7" customFormat="1" ht="11.25" customHeight="1" x14ac:dyDescent="0.2"/>
    <row r="563" s="7" customFormat="1" ht="11.25" customHeight="1" x14ac:dyDescent="0.2"/>
    <row r="564" s="7" customFormat="1" ht="11.25" customHeight="1" x14ac:dyDescent="0.2"/>
    <row r="565" s="7" customFormat="1" ht="11.25" customHeight="1" x14ac:dyDescent="0.2"/>
    <row r="566" s="7" customFormat="1" ht="11.25" customHeight="1" x14ac:dyDescent="0.2"/>
    <row r="567" s="7" customFormat="1" ht="11.25" customHeight="1" x14ac:dyDescent="0.2"/>
    <row r="568" s="7" customFormat="1" ht="11.25" customHeight="1" x14ac:dyDescent="0.2"/>
    <row r="569" s="7" customFormat="1" ht="11.25" customHeight="1" x14ac:dyDescent="0.2"/>
    <row r="570" s="7" customFormat="1" ht="11.25" customHeight="1" x14ac:dyDescent="0.2"/>
    <row r="571" s="7" customFormat="1" ht="11.25" customHeight="1" x14ac:dyDescent="0.2"/>
    <row r="572" s="7" customFormat="1" ht="11.25" customHeight="1" x14ac:dyDescent="0.2"/>
    <row r="573" s="7" customFormat="1" ht="11.25" customHeight="1" x14ac:dyDescent="0.2"/>
    <row r="574" s="7" customFormat="1" ht="11.25" customHeight="1" x14ac:dyDescent="0.2"/>
    <row r="575" s="7" customFormat="1" ht="11.25" customHeight="1" x14ac:dyDescent="0.2"/>
    <row r="576" s="7" customFormat="1" ht="11.25" customHeight="1" x14ac:dyDescent="0.2"/>
    <row r="577" s="7" customFormat="1" ht="11.25" customHeight="1" x14ac:dyDescent="0.2"/>
    <row r="578" s="7" customFormat="1" ht="11.25" customHeight="1" x14ac:dyDescent="0.2"/>
    <row r="579" s="7" customFormat="1" ht="11.25" customHeight="1" x14ac:dyDescent="0.2"/>
    <row r="580" s="7" customFormat="1" ht="11.25" customHeight="1" x14ac:dyDescent="0.2"/>
    <row r="581" s="7" customFormat="1" ht="11.25" customHeight="1" x14ac:dyDescent="0.2"/>
    <row r="582" s="7" customFormat="1" ht="11.25" customHeight="1" x14ac:dyDescent="0.2"/>
    <row r="583" s="7" customFormat="1" ht="11.25" customHeight="1" x14ac:dyDescent="0.2"/>
    <row r="584" s="7" customFormat="1" ht="11.25" customHeight="1" x14ac:dyDescent="0.2"/>
    <row r="585" s="7" customFormat="1" ht="11.25" customHeight="1" x14ac:dyDescent="0.2"/>
    <row r="586" s="7" customFormat="1" ht="11.25" customHeight="1" x14ac:dyDescent="0.2"/>
    <row r="587" s="7" customFormat="1" ht="11.25" customHeight="1" x14ac:dyDescent="0.2"/>
    <row r="588" s="7" customFormat="1" ht="11.25" customHeight="1" x14ac:dyDescent="0.2"/>
    <row r="589" s="7" customFormat="1" ht="11.25" customHeight="1" x14ac:dyDescent="0.2"/>
    <row r="590" s="7" customFormat="1" ht="11.25" customHeight="1" x14ac:dyDescent="0.2"/>
    <row r="591" s="7" customFormat="1" ht="11.25" customHeight="1" x14ac:dyDescent="0.2"/>
    <row r="592" s="7" customFormat="1" ht="11.25" customHeight="1" x14ac:dyDescent="0.2"/>
    <row r="593" s="7" customFormat="1" ht="11.25" customHeight="1" x14ac:dyDescent="0.2"/>
    <row r="594" s="7" customFormat="1" ht="11.25" customHeight="1" x14ac:dyDescent="0.2"/>
    <row r="595" s="7" customFormat="1" ht="11.25" customHeight="1" x14ac:dyDescent="0.2"/>
    <row r="596" s="7" customFormat="1" ht="11.25" customHeight="1" x14ac:dyDescent="0.2"/>
    <row r="597" s="7" customFormat="1" ht="11.25" customHeight="1" x14ac:dyDescent="0.2"/>
    <row r="598" s="7" customFormat="1" ht="11.25" customHeight="1" x14ac:dyDescent="0.2"/>
    <row r="599" s="7" customFormat="1" ht="11.25" customHeight="1" x14ac:dyDescent="0.2"/>
    <row r="600" s="7" customFormat="1" ht="11.25" customHeight="1" x14ac:dyDescent="0.2"/>
    <row r="601" s="7" customFormat="1" ht="11.25" customHeight="1" x14ac:dyDescent="0.2"/>
    <row r="602" s="7" customFormat="1" ht="11.25" customHeight="1" x14ac:dyDescent="0.2"/>
    <row r="603" s="7" customFormat="1" ht="11.25" customHeight="1" x14ac:dyDescent="0.2"/>
    <row r="604" s="7" customFormat="1" ht="11.25" customHeight="1" x14ac:dyDescent="0.2"/>
    <row r="605" s="7" customFormat="1" ht="11.25" customHeight="1" x14ac:dyDescent="0.2"/>
    <row r="606" s="7" customFormat="1" ht="11.25" customHeight="1" x14ac:dyDescent="0.2"/>
    <row r="607" s="7" customFormat="1" ht="11.25" customHeight="1" x14ac:dyDescent="0.2"/>
    <row r="608" s="7" customFormat="1" ht="11.25" customHeight="1" x14ac:dyDescent="0.2"/>
    <row r="609" s="7" customFormat="1" ht="11.25" customHeight="1" x14ac:dyDescent="0.2"/>
    <row r="610" s="7" customFormat="1" ht="11.25" customHeight="1" x14ac:dyDescent="0.2"/>
    <row r="611" s="7" customFormat="1" ht="11.25" customHeight="1" x14ac:dyDescent="0.2"/>
    <row r="612" s="7" customFormat="1" ht="11.25" customHeight="1" x14ac:dyDescent="0.2"/>
    <row r="613" s="7" customFormat="1" ht="11.25" customHeight="1" x14ac:dyDescent="0.2"/>
    <row r="614" s="7" customFormat="1" ht="11.25" customHeight="1" x14ac:dyDescent="0.2"/>
    <row r="615" s="7" customFormat="1" ht="11.25" customHeight="1" x14ac:dyDescent="0.2"/>
    <row r="616" s="7" customFormat="1" ht="11.25" customHeight="1" x14ac:dyDescent="0.2"/>
    <row r="617" s="7" customFormat="1" ht="11.25" customHeight="1" x14ac:dyDescent="0.2"/>
    <row r="618" s="7" customFormat="1" ht="11.25" customHeight="1" x14ac:dyDescent="0.2"/>
    <row r="619" s="7" customFormat="1" ht="11.25" customHeight="1" x14ac:dyDescent="0.2"/>
    <row r="620" s="7" customFormat="1" ht="11.25" customHeight="1" x14ac:dyDescent="0.2"/>
    <row r="621" s="7" customFormat="1" ht="11.25" customHeight="1" x14ac:dyDescent="0.2"/>
    <row r="622" s="7" customFormat="1" ht="11.25" customHeight="1" x14ac:dyDescent="0.2"/>
    <row r="623" s="7" customFormat="1" ht="11.25" customHeight="1" x14ac:dyDescent="0.2"/>
    <row r="624" s="7" customFormat="1" ht="11.25" customHeight="1" x14ac:dyDescent="0.2"/>
    <row r="625" s="7" customFormat="1" ht="11.25" customHeight="1" x14ac:dyDescent="0.2"/>
    <row r="626" s="7" customFormat="1" ht="11.25" customHeight="1" x14ac:dyDescent="0.2"/>
    <row r="627" s="7" customFormat="1" ht="11.25" customHeight="1" x14ac:dyDescent="0.2"/>
    <row r="628" s="7" customFormat="1" ht="11.25" customHeight="1" x14ac:dyDescent="0.2"/>
    <row r="629" s="7" customFormat="1" ht="11.25" customHeight="1" x14ac:dyDescent="0.2"/>
    <row r="630" s="7" customFormat="1" ht="11.25" customHeight="1" x14ac:dyDescent="0.2"/>
    <row r="631" s="7" customFormat="1" ht="11.25" customHeight="1" x14ac:dyDescent="0.2"/>
    <row r="632" s="7" customFormat="1" ht="11.25" customHeight="1" x14ac:dyDescent="0.2"/>
    <row r="633" s="7" customFormat="1" ht="11.25" customHeight="1" x14ac:dyDescent="0.2"/>
    <row r="634" s="7" customFormat="1" ht="11.25" customHeight="1" x14ac:dyDescent="0.2"/>
    <row r="635" s="7" customFormat="1" ht="11.25" customHeight="1" x14ac:dyDescent="0.2"/>
    <row r="636" s="7" customFormat="1" ht="11.25" customHeight="1" x14ac:dyDescent="0.2"/>
    <row r="637" s="7" customFormat="1" ht="11.25" customHeight="1" x14ac:dyDescent="0.2"/>
    <row r="638" s="7" customFormat="1" ht="11.25" customHeight="1" x14ac:dyDescent="0.2"/>
    <row r="639" s="7" customFormat="1" ht="11.25" customHeight="1" x14ac:dyDescent="0.2"/>
    <row r="640" s="7" customFormat="1" ht="11.25" customHeight="1" x14ac:dyDescent="0.2"/>
    <row r="641" s="7" customFormat="1" ht="11.25" customHeight="1" x14ac:dyDescent="0.2"/>
    <row r="642" s="7" customFormat="1" ht="11.25" customHeight="1" x14ac:dyDescent="0.2"/>
    <row r="643" s="7" customFormat="1" ht="11.25" customHeight="1" x14ac:dyDescent="0.2"/>
    <row r="644" s="7" customFormat="1" ht="11.25" customHeight="1" x14ac:dyDescent="0.2"/>
    <row r="645" s="7" customFormat="1" ht="11.25" customHeight="1" x14ac:dyDescent="0.2"/>
    <row r="646" s="7" customFormat="1" ht="11.25" customHeight="1" x14ac:dyDescent="0.2"/>
    <row r="647" s="7" customFormat="1" ht="11.25" customHeight="1" x14ac:dyDescent="0.2"/>
    <row r="648" s="7" customFormat="1" ht="11.25" customHeight="1" x14ac:dyDescent="0.2"/>
    <row r="649" s="7" customFormat="1" ht="11.25" customHeight="1" x14ac:dyDescent="0.2"/>
    <row r="650" s="7" customFormat="1" ht="11.25" customHeight="1" x14ac:dyDescent="0.2"/>
    <row r="651" s="7" customFormat="1" ht="11.25" customHeight="1" x14ac:dyDescent="0.2"/>
    <row r="652" s="7" customFormat="1" ht="11.25" customHeight="1" x14ac:dyDescent="0.2"/>
    <row r="653" s="7" customFormat="1" ht="11.25" customHeight="1" x14ac:dyDescent="0.2"/>
    <row r="654" s="7" customFormat="1" ht="11.25" customHeight="1" x14ac:dyDescent="0.2"/>
    <row r="655" s="7" customFormat="1" ht="11.25" customHeight="1" x14ac:dyDescent="0.2"/>
    <row r="656" s="7" customFormat="1" ht="11.25" customHeight="1" x14ac:dyDescent="0.2"/>
    <row r="657" s="7" customFormat="1" ht="11.25" customHeight="1" x14ac:dyDescent="0.2"/>
    <row r="658" s="7" customFormat="1" ht="11.25" customHeight="1" x14ac:dyDescent="0.2"/>
    <row r="659" s="7" customFormat="1" ht="11.25" customHeight="1" x14ac:dyDescent="0.2"/>
    <row r="660" s="7" customFormat="1" ht="11.25" customHeight="1" x14ac:dyDescent="0.2"/>
    <row r="661" s="7" customFormat="1" ht="11.25" customHeight="1" x14ac:dyDescent="0.2"/>
    <row r="662" s="7" customFormat="1" ht="11.25" customHeight="1" x14ac:dyDescent="0.2"/>
    <row r="663" s="7" customFormat="1" ht="11.25" customHeight="1" x14ac:dyDescent="0.2"/>
    <row r="664" s="7" customFormat="1" ht="11.25" customHeight="1" x14ac:dyDescent="0.2"/>
    <row r="665" s="7" customFormat="1" ht="11.25" customHeight="1" x14ac:dyDescent="0.2"/>
    <row r="666" s="7" customFormat="1" ht="11.25" customHeight="1" x14ac:dyDescent="0.2"/>
    <row r="667" s="7" customFormat="1" ht="11.25" customHeight="1" x14ac:dyDescent="0.2"/>
    <row r="668" s="7" customFormat="1" ht="11.25" customHeight="1" x14ac:dyDescent="0.2"/>
    <row r="669" s="7" customFormat="1" ht="11.25" customHeight="1" x14ac:dyDescent="0.2"/>
    <row r="670" s="7" customFormat="1" ht="11.25" customHeight="1" x14ac:dyDescent="0.2"/>
    <row r="671" s="7" customFormat="1" ht="11.25" customHeight="1" x14ac:dyDescent="0.2"/>
    <row r="672" s="7" customFormat="1" ht="11.25" customHeight="1" x14ac:dyDescent="0.2"/>
    <row r="673" s="7" customFormat="1" ht="11.25" customHeight="1" x14ac:dyDescent="0.2"/>
    <row r="674" s="7" customFormat="1" ht="11.25" customHeight="1" x14ac:dyDescent="0.2"/>
    <row r="675" s="7" customFormat="1" ht="11.25" customHeight="1" x14ac:dyDescent="0.2"/>
    <row r="676" s="7" customFormat="1" ht="11.25" customHeight="1" x14ac:dyDescent="0.2"/>
    <row r="677" s="7" customFormat="1" ht="11.25" customHeight="1" x14ac:dyDescent="0.2"/>
    <row r="678" s="7" customFormat="1" ht="11.25" customHeight="1" x14ac:dyDescent="0.2"/>
    <row r="679" s="7" customFormat="1" ht="11.25" customHeight="1" x14ac:dyDescent="0.2"/>
    <row r="680" s="7" customFormat="1" ht="11.25" customHeight="1" x14ac:dyDescent="0.2"/>
    <row r="681" s="7" customFormat="1" ht="11.25" customHeight="1" x14ac:dyDescent="0.2"/>
    <row r="682" s="7" customFormat="1" ht="11.25" customHeight="1" x14ac:dyDescent="0.2"/>
    <row r="683" s="7" customFormat="1" ht="11.25" customHeight="1" x14ac:dyDescent="0.2"/>
    <row r="684" s="7" customFormat="1" ht="11.25" customHeight="1" x14ac:dyDescent="0.2"/>
    <row r="685" s="7" customFormat="1" ht="11.25" customHeight="1" x14ac:dyDescent="0.2"/>
    <row r="686" s="7" customFormat="1" ht="11.25" customHeight="1" x14ac:dyDescent="0.2"/>
    <row r="687" s="7" customFormat="1" ht="11.25" customHeight="1" x14ac:dyDescent="0.2"/>
    <row r="688" s="7" customFormat="1" ht="11.25" customHeight="1" x14ac:dyDescent="0.2"/>
    <row r="689" s="7" customFormat="1" ht="11.25" customHeight="1" x14ac:dyDescent="0.2"/>
    <row r="690" s="7" customFormat="1" ht="11.25" customHeight="1" x14ac:dyDescent="0.2"/>
    <row r="691" s="7" customFormat="1" ht="11.25" customHeight="1" x14ac:dyDescent="0.2"/>
    <row r="692" s="7" customFormat="1" ht="11.25" customHeight="1" x14ac:dyDescent="0.2"/>
    <row r="693" s="7" customFormat="1" ht="11.25" customHeight="1" x14ac:dyDescent="0.2"/>
    <row r="694" s="7" customFormat="1" ht="11.25" customHeight="1" x14ac:dyDescent="0.2"/>
    <row r="695" s="7" customFormat="1" ht="11.25" customHeight="1" x14ac:dyDescent="0.2"/>
    <row r="696" s="7" customFormat="1" ht="11.25" customHeight="1" x14ac:dyDescent="0.2"/>
    <row r="697" s="7" customFormat="1" ht="11.25" customHeight="1" x14ac:dyDescent="0.2"/>
    <row r="698" s="7" customFormat="1" ht="11.25" customHeight="1" x14ac:dyDescent="0.2"/>
    <row r="699" s="7" customFormat="1" ht="11.25" customHeight="1" x14ac:dyDescent="0.2"/>
    <row r="700" s="7" customFormat="1" ht="11.25" customHeight="1" x14ac:dyDescent="0.2"/>
    <row r="701" s="7" customFormat="1" ht="11.25" customHeight="1" x14ac:dyDescent="0.2"/>
    <row r="702" s="7" customFormat="1" ht="11.25" customHeight="1" x14ac:dyDescent="0.2"/>
    <row r="703" s="7" customFormat="1" ht="11.25" customHeight="1" x14ac:dyDescent="0.2"/>
    <row r="704" s="7" customFormat="1" ht="11.25" customHeight="1" x14ac:dyDescent="0.2"/>
    <row r="705" s="7" customFormat="1" ht="11.25" customHeight="1" x14ac:dyDescent="0.2"/>
    <row r="706" s="7" customFormat="1" ht="11.25" customHeight="1" x14ac:dyDescent="0.2"/>
    <row r="707" s="7" customFormat="1" ht="11.25" customHeight="1" x14ac:dyDescent="0.2"/>
    <row r="708" s="7" customFormat="1" ht="11.25" customHeight="1" x14ac:dyDescent="0.2"/>
    <row r="709" s="7" customFormat="1" ht="11.25" customHeight="1" x14ac:dyDescent="0.2"/>
    <row r="710" s="7" customFormat="1" ht="11.25" customHeight="1" x14ac:dyDescent="0.2"/>
    <row r="711" s="7" customFormat="1" ht="11.25" customHeight="1" x14ac:dyDescent="0.2"/>
    <row r="712" s="7" customFormat="1" ht="11.25" customHeight="1" x14ac:dyDescent="0.2"/>
    <row r="713" s="7" customFormat="1" ht="11.25" customHeight="1" x14ac:dyDescent="0.2"/>
    <row r="714" s="7" customFormat="1" ht="11.25" customHeight="1" x14ac:dyDescent="0.2"/>
    <row r="715" s="7" customFormat="1" ht="11.25" customHeight="1" x14ac:dyDescent="0.2"/>
    <row r="716" s="7" customFormat="1" ht="11.25" customHeight="1" x14ac:dyDescent="0.2"/>
    <row r="717" s="7" customFormat="1" ht="11.25" customHeight="1" x14ac:dyDescent="0.2"/>
    <row r="718" s="7" customFormat="1" ht="11.25" customHeight="1" x14ac:dyDescent="0.2"/>
    <row r="719" s="7" customFormat="1" ht="11.25" customHeight="1" x14ac:dyDescent="0.2"/>
    <row r="720" s="7" customFormat="1" ht="11.25" customHeight="1" x14ac:dyDescent="0.2"/>
    <row r="721" s="7" customFormat="1" ht="11.25" customHeight="1" x14ac:dyDescent="0.2"/>
    <row r="722" s="7" customFormat="1" ht="11.25" customHeight="1" x14ac:dyDescent="0.2"/>
    <row r="723" s="7" customFormat="1" ht="11.25" customHeight="1" x14ac:dyDescent="0.2"/>
    <row r="724" s="7" customFormat="1" ht="11.25" customHeight="1" x14ac:dyDescent="0.2"/>
    <row r="725" s="7" customFormat="1" ht="11.25" customHeight="1" x14ac:dyDescent="0.2"/>
    <row r="726" s="7" customFormat="1" ht="11.25" customHeight="1" x14ac:dyDescent="0.2"/>
    <row r="727" s="7" customFormat="1" ht="11.25" customHeight="1" x14ac:dyDescent="0.2"/>
    <row r="728" s="7" customFormat="1" ht="11.25" customHeight="1" x14ac:dyDescent="0.2"/>
    <row r="729" s="7" customFormat="1" ht="11.25" customHeight="1" x14ac:dyDescent="0.2"/>
    <row r="730" s="7" customFormat="1" ht="11.25" customHeight="1" x14ac:dyDescent="0.2"/>
    <row r="731" s="7" customFormat="1" ht="11.25" customHeight="1" x14ac:dyDescent="0.2"/>
    <row r="732" s="7" customFormat="1" ht="11.25" customHeight="1" x14ac:dyDescent="0.2"/>
    <row r="733" s="7" customFormat="1" ht="11.25" customHeight="1" x14ac:dyDescent="0.2"/>
    <row r="734" s="7" customFormat="1" ht="11.25" customHeight="1" x14ac:dyDescent="0.2"/>
    <row r="735" s="7" customFormat="1" ht="11.25" customHeight="1" x14ac:dyDescent="0.2"/>
    <row r="736" s="7" customFormat="1" ht="11.25" customHeight="1" x14ac:dyDescent="0.2"/>
    <row r="737" s="7" customFormat="1" ht="11.25" customHeight="1" x14ac:dyDescent="0.2"/>
    <row r="738" s="7" customFormat="1" ht="11.25" customHeight="1" x14ac:dyDescent="0.2"/>
    <row r="739" s="7" customFormat="1" ht="11.25" customHeight="1" x14ac:dyDescent="0.2"/>
    <row r="740" s="7" customFormat="1" ht="11.25" customHeight="1" x14ac:dyDescent="0.2"/>
    <row r="741" s="7" customFormat="1" ht="11.25" customHeight="1" x14ac:dyDescent="0.2"/>
    <row r="742" s="7" customFormat="1" ht="11.25" customHeight="1" x14ac:dyDescent="0.2"/>
    <row r="743" s="7" customFormat="1" ht="11.25" customHeight="1" x14ac:dyDescent="0.2"/>
    <row r="744" s="7" customFormat="1" ht="11.25" customHeight="1" x14ac:dyDescent="0.2"/>
    <row r="745" s="7" customFormat="1" ht="11.25" customHeight="1" x14ac:dyDescent="0.2"/>
    <row r="746" s="7" customFormat="1" ht="11.25" customHeight="1" x14ac:dyDescent="0.2"/>
    <row r="747" s="7" customFormat="1" ht="11.25" customHeight="1" x14ac:dyDescent="0.2"/>
    <row r="748" s="7" customFormat="1" ht="11.25" customHeight="1" x14ac:dyDescent="0.2"/>
    <row r="749" s="7" customFormat="1" ht="11.25" customHeight="1" x14ac:dyDescent="0.2"/>
    <row r="750" s="7" customFormat="1" ht="11.25" customHeight="1" x14ac:dyDescent="0.2"/>
    <row r="751" s="7" customFormat="1" ht="11.25" customHeight="1" x14ac:dyDescent="0.2"/>
    <row r="752" s="7" customFormat="1" ht="11.25" customHeight="1" x14ac:dyDescent="0.2"/>
    <row r="753" s="7" customFormat="1" ht="11.25" customHeight="1" x14ac:dyDescent="0.2"/>
    <row r="754" s="7" customFormat="1" ht="11.25" customHeight="1" x14ac:dyDescent="0.2"/>
    <row r="755" s="7" customFormat="1" ht="11.25" customHeight="1" x14ac:dyDescent="0.2"/>
    <row r="756" s="7" customFormat="1" ht="11.25" customHeight="1" x14ac:dyDescent="0.2"/>
    <row r="757" s="7" customFormat="1" ht="11.25" customHeight="1" x14ac:dyDescent="0.2"/>
    <row r="758" s="7" customFormat="1" ht="11.25" customHeight="1" x14ac:dyDescent="0.2"/>
    <row r="759" s="7" customFormat="1" ht="11.25" customHeight="1" x14ac:dyDescent="0.2"/>
    <row r="760" s="7" customFormat="1" ht="11.25" customHeight="1" x14ac:dyDescent="0.2"/>
    <row r="761" s="7" customFormat="1" ht="11.25" customHeight="1" x14ac:dyDescent="0.2"/>
    <row r="762" s="7" customFormat="1" ht="11.25" customHeight="1" x14ac:dyDescent="0.2"/>
    <row r="763" s="7" customFormat="1" ht="11.25" customHeight="1" x14ac:dyDescent="0.2"/>
    <row r="764" s="7" customFormat="1" ht="11.25" customHeight="1" x14ac:dyDescent="0.2"/>
    <row r="765" s="7" customFormat="1" ht="11.25" customHeight="1" x14ac:dyDescent="0.2"/>
    <row r="766" s="7" customFormat="1" ht="11.25" customHeight="1" x14ac:dyDescent="0.2"/>
    <row r="767" s="7" customFormat="1" ht="11.25" customHeight="1" x14ac:dyDescent="0.2"/>
    <row r="768" s="7" customFormat="1" ht="11.25" customHeight="1" x14ac:dyDescent="0.2"/>
    <row r="769" s="7" customFormat="1" ht="11.25" customHeight="1" x14ac:dyDescent="0.2"/>
    <row r="770" s="7" customFormat="1" ht="11.25" customHeight="1" x14ac:dyDescent="0.2"/>
    <row r="771" s="7" customFormat="1" ht="11.25" customHeight="1" x14ac:dyDescent="0.2"/>
    <row r="772" s="7" customFormat="1" ht="11.25" customHeight="1" x14ac:dyDescent="0.2"/>
    <row r="773" s="7" customFormat="1" ht="11.25" customHeight="1" x14ac:dyDescent="0.2"/>
    <row r="774" s="7" customFormat="1" ht="11.25" customHeight="1" x14ac:dyDescent="0.2"/>
    <row r="775" s="7" customFormat="1" ht="11.25" customHeight="1" x14ac:dyDescent="0.2"/>
    <row r="776" s="7" customFormat="1" ht="11.25" customHeight="1" x14ac:dyDescent="0.2"/>
    <row r="777" s="7" customFormat="1" ht="11.25" customHeight="1" x14ac:dyDescent="0.2"/>
    <row r="778" s="7" customFormat="1" ht="11.25" customHeight="1" x14ac:dyDescent="0.2"/>
    <row r="779" s="7" customFormat="1" ht="11.25" customHeight="1" x14ac:dyDescent="0.2"/>
    <row r="780" s="7" customFormat="1" ht="11.25" customHeight="1" x14ac:dyDescent="0.2"/>
    <row r="781" s="7" customFormat="1" ht="11.25" customHeight="1" x14ac:dyDescent="0.2"/>
    <row r="782" s="7" customFormat="1" ht="11.25" customHeight="1" x14ac:dyDescent="0.2"/>
    <row r="783" s="7" customFormat="1" ht="11.25" customHeight="1" x14ac:dyDescent="0.2"/>
    <row r="784" s="7" customFormat="1" ht="11.25" customHeight="1" x14ac:dyDescent="0.2"/>
    <row r="785" s="7" customFormat="1" ht="11.25" customHeight="1" x14ac:dyDescent="0.2"/>
    <row r="786" s="7" customFormat="1" ht="11.25" customHeight="1" x14ac:dyDescent="0.2"/>
    <row r="787" s="7" customFormat="1" ht="11.25" customHeight="1" x14ac:dyDescent="0.2"/>
    <row r="788" s="7" customFormat="1" ht="11.25" customHeight="1" x14ac:dyDescent="0.2"/>
    <row r="789" s="7" customFormat="1" ht="11.25" customHeight="1" x14ac:dyDescent="0.2"/>
    <row r="790" s="7" customFormat="1" ht="11.25" customHeight="1" x14ac:dyDescent="0.2"/>
    <row r="791" s="7" customFormat="1" ht="11.25" customHeight="1" x14ac:dyDescent="0.2"/>
    <row r="792" s="7" customFormat="1" ht="11.25" customHeight="1" x14ac:dyDescent="0.2"/>
    <row r="793" s="7" customFormat="1" ht="11.25" customHeight="1" x14ac:dyDescent="0.2"/>
    <row r="794" s="7" customFormat="1" ht="11.25" customHeight="1" x14ac:dyDescent="0.2"/>
    <row r="795" s="7" customFormat="1" ht="11.25" customHeight="1" x14ac:dyDescent="0.2"/>
    <row r="796" s="7" customFormat="1" ht="11.25" customHeight="1" x14ac:dyDescent="0.2"/>
    <row r="797" s="7" customFormat="1" ht="11.25" customHeight="1" x14ac:dyDescent="0.2"/>
    <row r="798" s="7" customFormat="1" ht="11.25" customHeight="1" x14ac:dyDescent="0.2"/>
    <row r="799" s="7" customFormat="1" ht="11.25" customHeight="1" x14ac:dyDescent="0.2"/>
    <row r="800" s="7" customFormat="1" ht="11.25" customHeight="1" x14ac:dyDescent="0.2"/>
    <row r="801" s="7" customFormat="1" ht="11.25" customHeight="1" x14ac:dyDescent="0.2"/>
    <row r="802" s="7" customFormat="1" ht="11.25" customHeight="1" x14ac:dyDescent="0.2"/>
    <row r="803" s="7" customFormat="1" ht="11.25" customHeight="1" x14ac:dyDescent="0.2"/>
    <row r="804" s="7" customFormat="1" ht="11.25" customHeight="1" x14ac:dyDescent="0.2"/>
    <row r="805" s="7" customFormat="1" ht="11.25" customHeight="1" x14ac:dyDescent="0.2"/>
    <row r="806" s="7" customFormat="1" ht="11.25" customHeight="1" x14ac:dyDescent="0.2"/>
    <row r="807" s="7" customFormat="1" ht="11.25" customHeight="1" x14ac:dyDescent="0.2"/>
    <row r="808" s="7" customFormat="1" ht="11.25" customHeight="1" x14ac:dyDescent="0.2"/>
    <row r="809" s="7" customFormat="1" ht="11.25" customHeight="1" x14ac:dyDescent="0.2"/>
    <row r="810" s="7" customFormat="1" ht="11.25" customHeight="1" x14ac:dyDescent="0.2"/>
    <row r="811" s="7" customFormat="1" ht="11.25" customHeight="1" x14ac:dyDescent="0.2"/>
    <row r="812" s="7" customFormat="1" ht="11.25" customHeight="1" x14ac:dyDescent="0.2"/>
    <row r="813" s="7" customFormat="1" ht="11.25" customHeight="1" x14ac:dyDescent="0.2"/>
    <row r="814" s="7" customFormat="1" ht="11.25" customHeight="1" x14ac:dyDescent="0.2"/>
    <row r="815" s="7" customFormat="1" ht="11.25" customHeight="1" x14ac:dyDescent="0.2"/>
    <row r="816" s="7" customFormat="1" ht="11.25" customHeight="1" x14ac:dyDescent="0.2"/>
    <row r="817" s="7" customFormat="1" ht="11.25" customHeight="1" x14ac:dyDescent="0.2"/>
    <row r="818" s="7" customFormat="1" ht="11.25" customHeight="1" x14ac:dyDescent="0.2"/>
    <row r="819" s="7" customFormat="1" ht="11.25" customHeight="1" x14ac:dyDescent="0.2"/>
    <row r="820" s="7" customFormat="1" ht="11.25" customHeight="1" x14ac:dyDescent="0.2"/>
    <row r="821" s="7" customFormat="1" ht="11.25" customHeight="1" x14ac:dyDescent="0.2"/>
    <row r="822" s="7" customFormat="1" ht="11.25" customHeight="1" x14ac:dyDescent="0.2"/>
    <row r="823" s="7" customFormat="1" ht="11.25" customHeight="1" x14ac:dyDescent="0.2"/>
    <row r="824" s="7" customFormat="1" ht="11.25" customHeight="1" x14ac:dyDescent="0.2"/>
    <row r="825" s="7" customFormat="1" ht="11.25" customHeight="1" x14ac:dyDescent="0.2"/>
    <row r="826" s="7" customFormat="1" ht="11.25" customHeight="1" x14ac:dyDescent="0.2"/>
    <row r="827" s="7" customFormat="1" ht="11.25" customHeight="1" x14ac:dyDescent="0.2"/>
    <row r="828" s="7" customFormat="1" ht="11.25" customHeight="1" x14ac:dyDescent="0.2"/>
    <row r="829" s="7" customFormat="1" ht="11.25" customHeight="1" x14ac:dyDescent="0.2"/>
    <row r="830" s="7" customFormat="1" ht="11.25" customHeight="1" x14ac:dyDescent="0.2"/>
    <row r="831" s="7" customFormat="1" ht="11.25" customHeight="1" x14ac:dyDescent="0.2"/>
    <row r="832" s="7" customFormat="1" ht="11.25" customHeight="1" x14ac:dyDescent="0.2"/>
    <row r="833" s="7" customFormat="1" ht="11.25" customHeight="1" x14ac:dyDescent="0.2"/>
    <row r="834" s="7" customFormat="1" ht="11.25" customHeight="1" x14ac:dyDescent="0.2"/>
    <row r="835" s="7" customFormat="1" ht="11.25" customHeight="1" x14ac:dyDescent="0.2"/>
    <row r="836" s="7" customFormat="1" ht="11.25" customHeight="1" x14ac:dyDescent="0.2"/>
    <row r="837" s="7" customFormat="1" ht="11.25" customHeight="1" x14ac:dyDescent="0.2"/>
    <row r="838" s="7" customFormat="1" ht="11.25" customHeight="1" x14ac:dyDescent="0.2"/>
    <row r="839" s="7" customFormat="1" ht="11.25" customHeight="1" x14ac:dyDescent="0.2"/>
    <row r="840" s="7" customFormat="1" ht="11.25" customHeight="1" x14ac:dyDescent="0.2"/>
    <row r="841" s="7" customFormat="1" ht="11.25" customHeight="1" x14ac:dyDescent="0.2"/>
    <row r="842" s="7" customFormat="1" ht="11.25" customHeight="1" x14ac:dyDescent="0.2"/>
    <row r="843" s="7" customFormat="1" ht="11.25" customHeight="1" x14ac:dyDescent="0.2"/>
    <row r="844" s="7" customFormat="1" ht="11.25" customHeight="1" x14ac:dyDescent="0.2"/>
    <row r="845" s="7" customFormat="1" ht="11.25" customHeight="1" x14ac:dyDescent="0.2"/>
    <row r="846" s="7" customFormat="1" ht="11.25" customHeight="1" x14ac:dyDescent="0.2"/>
    <row r="847" s="7" customFormat="1" ht="11.25" customHeight="1" x14ac:dyDescent="0.2"/>
    <row r="848" s="7" customFormat="1" ht="11.25" customHeight="1" x14ac:dyDescent="0.2"/>
    <row r="849" s="7" customFormat="1" ht="11.25" customHeight="1" x14ac:dyDescent="0.2"/>
    <row r="850" s="7" customFormat="1" ht="11.25" customHeight="1" x14ac:dyDescent="0.2"/>
    <row r="851" s="7" customFormat="1" ht="11.25" customHeight="1" x14ac:dyDescent="0.2"/>
    <row r="852" s="7" customFormat="1" ht="11.25" customHeight="1" x14ac:dyDescent="0.2"/>
    <row r="853" s="7" customFormat="1" ht="11.25" customHeight="1" x14ac:dyDescent="0.2"/>
    <row r="854" s="7" customFormat="1" ht="11.25" customHeight="1" x14ac:dyDescent="0.2"/>
    <row r="855" s="7" customFormat="1" ht="11.25" customHeight="1" x14ac:dyDescent="0.2"/>
    <row r="856" s="7" customFormat="1" ht="11.25" customHeight="1" x14ac:dyDescent="0.2"/>
    <row r="857" s="7" customFormat="1" ht="11.25" customHeight="1" x14ac:dyDescent="0.2"/>
    <row r="858" s="7" customFormat="1" ht="11.25" customHeight="1" x14ac:dyDescent="0.2"/>
    <row r="859" s="7" customFormat="1" ht="11.25" customHeight="1" x14ac:dyDescent="0.2"/>
    <row r="860" s="7" customFormat="1" ht="11.25" customHeight="1" x14ac:dyDescent="0.2"/>
    <row r="861" s="7" customFormat="1" ht="11.25" customHeight="1" x14ac:dyDescent="0.2"/>
    <row r="862" s="7" customFormat="1" ht="11.25" customHeight="1" x14ac:dyDescent="0.2"/>
    <row r="863" s="7" customFormat="1" ht="11.25" customHeight="1" x14ac:dyDescent="0.2"/>
    <row r="864" s="7" customFormat="1" ht="11.25" customHeight="1" x14ac:dyDescent="0.2"/>
    <row r="865" s="7" customFormat="1" ht="11.25" customHeight="1" x14ac:dyDescent="0.2"/>
    <row r="866" s="7" customFormat="1" ht="11.25" customHeight="1" x14ac:dyDescent="0.2"/>
    <row r="867" s="7" customFormat="1" ht="11.25" customHeight="1" x14ac:dyDescent="0.2"/>
    <row r="868" s="7" customFormat="1" ht="11.25" customHeight="1" x14ac:dyDescent="0.2"/>
    <row r="869" s="7" customFormat="1" ht="11.25" customHeight="1" x14ac:dyDescent="0.2"/>
    <row r="870" s="7" customFormat="1" ht="11.25" customHeight="1" x14ac:dyDescent="0.2"/>
    <row r="871" s="7" customFormat="1" ht="11.25" customHeight="1" x14ac:dyDescent="0.2"/>
    <row r="872" s="7" customFormat="1" ht="11.25" customHeight="1" x14ac:dyDescent="0.2"/>
    <row r="873" s="7" customFormat="1" ht="11.25" customHeight="1" x14ac:dyDescent="0.2"/>
    <row r="874" s="7" customFormat="1" ht="11.25" customHeight="1" x14ac:dyDescent="0.2"/>
    <row r="875" s="7" customFormat="1" ht="11.25" customHeight="1" x14ac:dyDescent="0.2"/>
    <row r="876" s="7" customFormat="1" ht="11.25" customHeight="1" x14ac:dyDescent="0.2"/>
    <row r="877" s="7" customFormat="1" ht="11.25" customHeight="1" x14ac:dyDescent="0.2"/>
    <row r="878" s="7" customFormat="1" ht="11.25" customHeight="1" x14ac:dyDescent="0.2"/>
    <row r="879" s="7" customFormat="1" ht="11.25" customHeight="1" x14ac:dyDescent="0.2"/>
    <row r="880" s="7" customFormat="1" ht="11.25" customHeight="1" x14ac:dyDescent="0.2"/>
    <row r="881" s="7" customFormat="1" ht="11.25" customHeight="1" x14ac:dyDescent="0.2"/>
    <row r="882" s="7" customFormat="1" ht="11.25" customHeight="1" x14ac:dyDescent="0.2"/>
    <row r="883" s="7" customFormat="1" ht="11.25" customHeight="1" x14ac:dyDescent="0.2"/>
    <row r="884" s="7" customFormat="1" ht="11.25" customHeight="1" x14ac:dyDescent="0.2"/>
    <row r="885" s="7" customFormat="1" ht="11.25" customHeight="1" x14ac:dyDescent="0.2"/>
    <row r="886" s="7" customFormat="1" ht="11.25" customHeight="1" x14ac:dyDescent="0.2"/>
    <row r="887" s="7" customFormat="1" ht="11.25" customHeight="1" x14ac:dyDescent="0.2"/>
    <row r="888" s="7" customFormat="1" ht="11.25" customHeight="1" x14ac:dyDescent="0.2"/>
    <row r="889" s="7" customFormat="1" ht="11.25" customHeight="1" x14ac:dyDescent="0.2"/>
    <row r="890" s="7" customFormat="1" ht="11.25" customHeight="1" x14ac:dyDescent="0.2"/>
    <row r="891" s="7" customFormat="1" ht="11.25" customHeight="1" x14ac:dyDescent="0.2"/>
    <row r="892" s="7" customFormat="1" ht="11.25" customHeight="1" x14ac:dyDescent="0.2"/>
    <row r="893" s="7" customFormat="1" ht="11.25" customHeight="1" x14ac:dyDescent="0.2"/>
    <row r="894" s="7" customFormat="1" ht="11.25" customHeight="1" x14ac:dyDescent="0.2"/>
    <row r="895" s="7" customFormat="1" ht="11.25" customHeight="1" x14ac:dyDescent="0.2"/>
    <row r="896" s="7" customFormat="1" ht="11.25" customHeight="1" x14ac:dyDescent="0.2"/>
    <row r="897" s="7" customFormat="1" ht="11.25" customHeight="1" x14ac:dyDescent="0.2"/>
    <row r="898" s="7" customFormat="1" ht="11.25" customHeight="1" x14ac:dyDescent="0.2"/>
    <row r="899" s="7" customFormat="1" ht="11.25" customHeight="1" x14ac:dyDescent="0.2"/>
    <row r="900" s="7" customFormat="1" ht="11.25" customHeight="1" x14ac:dyDescent="0.2"/>
    <row r="901" s="7" customFormat="1" ht="11.25" customHeight="1" x14ac:dyDescent="0.2"/>
    <row r="902" s="7" customFormat="1" ht="11.25" customHeight="1" x14ac:dyDescent="0.2"/>
    <row r="903" s="7" customFormat="1" ht="11.25" customHeight="1" x14ac:dyDescent="0.2"/>
    <row r="904" s="7" customFormat="1" ht="11.25" customHeight="1" x14ac:dyDescent="0.2"/>
    <row r="905" s="7" customFormat="1" ht="11.25" customHeight="1" x14ac:dyDescent="0.2"/>
    <row r="906" s="7" customFormat="1" ht="11.25" customHeight="1" x14ac:dyDescent="0.2"/>
    <row r="907" s="7" customFormat="1" ht="11.25" customHeight="1" x14ac:dyDescent="0.2"/>
    <row r="908" s="7" customFormat="1" ht="11.25" customHeight="1" x14ac:dyDescent="0.2"/>
    <row r="909" s="7" customFormat="1" ht="11.25" customHeight="1" x14ac:dyDescent="0.2"/>
    <row r="910" s="7" customFormat="1" ht="11.25" customHeight="1" x14ac:dyDescent="0.2"/>
    <row r="911" s="7" customFormat="1" ht="11.25" customHeight="1" x14ac:dyDescent="0.2"/>
    <row r="912" s="7" customFormat="1" ht="11.25" customHeight="1" x14ac:dyDescent="0.2"/>
    <row r="913" s="7" customFormat="1" ht="11.25" customHeight="1" x14ac:dyDescent="0.2"/>
    <row r="914" s="7" customFormat="1" ht="11.25" customHeight="1" x14ac:dyDescent="0.2"/>
    <row r="915" s="7" customFormat="1" ht="11.25" customHeight="1" x14ac:dyDescent="0.2"/>
    <row r="916" s="7" customFormat="1" ht="11.25" customHeight="1" x14ac:dyDescent="0.2"/>
    <row r="917" s="7" customFormat="1" ht="11.25" customHeight="1" x14ac:dyDescent="0.2"/>
    <row r="918" s="7" customFormat="1" ht="11.25" customHeight="1" x14ac:dyDescent="0.2"/>
    <row r="919" s="7" customFormat="1" ht="11.25" customHeight="1" x14ac:dyDescent="0.2"/>
    <row r="920" s="7" customFormat="1" ht="11.25" customHeight="1" x14ac:dyDescent="0.2"/>
    <row r="921" s="7" customFormat="1" ht="11.25" customHeight="1" x14ac:dyDescent="0.2"/>
    <row r="922" s="7" customFormat="1" ht="11.25" customHeight="1" x14ac:dyDescent="0.2"/>
    <row r="923" s="7" customFormat="1" ht="11.25" customHeight="1" x14ac:dyDescent="0.2"/>
    <row r="924" s="7" customFormat="1" ht="11.25" customHeight="1" x14ac:dyDescent="0.2"/>
    <row r="925" s="7" customFormat="1" ht="11.25" customHeight="1" x14ac:dyDescent="0.2"/>
    <row r="926" s="7" customFormat="1" ht="11.25" customHeight="1" x14ac:dyDescent="0.2"/>
    <row r="927" s="7" customFormat="1" ht="11.25" customHeight="1" x14ac:dyDescent="0.2"/>
    <row r="928" s="7" customFormat="1" ht="11.25" customHeight="1" x14ac:dyDescent="0.2"/>
    <row r="929" s="7" customFormat="1" ht="11.25" customHeight="1" x14ac:dyDescent="0.2"/>
    <row r="930" s="7" customFormat="1" ht="11.25" customHeight="1" x14ac:dyDescent="0.2"/>
    <row r="931" s="7" customFormat="1" ht="11.25" customHeight="1" x14ac:dyDescent="0.2"/>
    <row r="932" s="7" customFormat="1" ht="11.25" customHeight="1" x14ac:dyDescent="0.2"/>
    <row r="933" s="7" customFormat="1" ht="11.25" customHeight="1" x14ac:dyDescent="0.2"/>
    <row r="934" s="7" customFormat="1" ht="11.25" customHeight="1" x14ac:dyDescent="0.2"/>
    <row r="935" s="7" customFormat="1" ht="11.25" customHeight="1" x14ac:dyDescent="0.2"/>
    <row r="936" s="7" customFormat="1" ht="11.25" customHeight="1" x14ac:dyDescent="0.2"/>
    <row r="937" s="7" customFormat="1" ht="11.25" customHeight="1" x14ac:dyDescent="0.2"/>
    <row r="938" s="7" customFormat="1" ht="11.25" customHeight="1" x14ac:dyDescent="0.2"/>
    <row r="939" s="7" customFormat="1" ht="11.25" customHeight="1" x14ac:dyDescent="0.2"/>
    <row r="940" s="7" customFormat="1" ht="11.25" customHeight="1" x14ac:dyDescent="0.2"/>
    <row r="941" s="7" customFormat="1" ht="11.25" customHeight="1" x14ac:dyDescent="0.2"/>
    <row r="942" s="7" customFormat="1" ht="11.25" customHeight="1" x14ac:dyDescent="0.2"/>
    <row r="943" s="7" customFormat="1" ht="11.25" customHeight="1" x14ac:dyDescent="0.2"/>
    <row r="944" s="7" customFormat="1" ht="11.25" customHeight="1" x14ac:dyDescent="0.2"/>
    <row r="945" s="7" customFormat="1" ht="11.25" customHeight="1" x14ac:dyDescent="0.2"/>
    <row r="946" s="7" customFormat="1" ht="11.25" customHeight="1" x14ac:dyDescent="0.2"/>
    <row r="947" s="7" customFormat="1" ht="11.25" customHeight="1" x14ac:dyDescent="0.2"/>
    <row r="948" s="7" customFormat="1" ht="11.25" customHeight="1" x14ac:dyDescent="0.2"/>
    <row r="949" s="7" customFormat="1" ht="11.25" customHeight="1" x14ac:dyDescent="0.2"/>
    <row r="950" s="7" customFormat="1" ht="11.25" customHeight="1" x14ac:dyDescent="0.2"/>
    <row r="951" s="7" customFormat="1" ht="11.25" customHeight="1" x14ac:dyDescent="0.2"/>
    <row r="952" s="7" customFormat="1" ht="11.25" customHeight="1" x14ac:dyDescent="0.2"/>
    <row r="953" s="7" customFormat="1" ht="11.25" customHeight="1" x14ac:dyDescent="0.2"/>
    <row r="954" s="7" customFormat="1" ht="11.25" customHeight="1" x14ac:dyDescent="0.2"/>
    <row r="955" s="7" customFormat="1" ht="11.25" customHeight="1" x14ac:dyDescent="0.2"/>
    <row r="956" s="7" customFormat="1" ht="11.25" customHeight="1" x14ac:dyDescent="0.2"/>
    <row r="957" s="7" customFormat="1" ht="11.25" customHeight="1" x14ac:dyDescent="0.2"/>
    <row r="958" s="7" customFormat="1" ht="11.25" customHeight="1" x14ac:dyDescent="0.2"/>
    <row r="959" s="7" customFormat="1" ht="11.25" customHeight="1" x14ac:dyDescent="0.2"/>
    <row r="960" s="7" customFormat="1" ht="11.25" customHeight="1" x14ac:dyDescent="0.2"/>
    <row r="961" s="7" customFormat="1" ht="11.25" customHeight="1" x14ac:dyDescent="0.2"/>
    <row r="962" s="7" customFormat="1" ht="11.25" customHeight="1" x14ac:dyDescent="0.2"/>
    <row r="963" s="7" customFormat="1" ht="11.25" customHeight="1" x14ac:dyDescent="0.2"/>
    <row r="964" s="7" customFormat="1" ht="11.25" customHeight="1" x14ac:dyDescent="0.2"/>
    <row r="965" s="7" customFormat="1" ht="11.25" customHeight="1" x14ac:dyDescent="0.2"/>
    <row r="966" s="7" customFormat="1" ht="11.25" customHeight="1" x14ac:dyDescent="0.2"/>
    <row r="967" s="7" customFormat="1" ht="11.25" customHeight="1" x14ac:dyDescent="0.2"/>
    <row r="968" s="7" customFormat="1" ht="11.25" customHeight="1" x14ac:dyDescent="0.2"/>
    <row r="969" s="7" customFormat="1" ht="11.25" customHeight="1" x14ac:dyDescent="0.2"/>
    <row r="970" s="7" customFormat="1" ht="11.25" customHeight="1" x14ac:dyDescent="0.2"/>
    <row r="971" s="7" customFormat="1" ht="11.25" customHeight="1" x14ac:dyDescent="0.2"/>
    <row r="972" s="7" customFormat="1" ht="11.25" customHeight="1" x14ac:dyDescent="0.2"/>
    <row r="973" s="7" customFormat="1" ht="11.25" customHeight="1" x14ac:dyDescent="0.2"/>
    <row r="974" s="7" customFormat="1" ht="11.25" customHeight="1" x14ac:dyDescent="0.2"/>
    <row r="975" s="7" customFormat="1" ht="11.25" customHeight="1" x14ac:dyDescent="0.2"/>
    <row r="976" s="7" customFormat="1" ht="11.25" customHeight="1" x14ac:dyDescent="0.2"/>
    <row r="977" s="7" customFormat="1" ht="11.25" customHeight="1" x14ac:dyDescent="0.2"/>
    <row r="978" s="7" customFormat="1" ht="11.25" customHeight="1" x14ac:dyDescent="0.2"/>
    <row r="979" s="7" customFormat="1" ht="11.25" customHeight="1" x14ac:dyDescent="0.2"/>
    <row r="980" s="7" customFormat="1" ht="11.25" customHeight="1" x14ac:dyDescent="0.2"/>
    <row r="981" s="7" customFormat="1" ht="11.25" customHeight="1" x14ac:dyDescent="0.2"/>
    <row r="982" s="7" customFormat="1" ht="11.25" customHeight="1" x14ac:dyDescent="0.2"/>
    <row r="983" s="7" customFormat="1" ht="11.25" customHeight="1" x14ac:dyDescent="0.2"/>
    <row r="984" s="7" customFormat="1" ht="11.25" customHeight="1" x14ac:dyDescent="0.2"/>
    <row r="985" s="7" customFormat="1" ht="11.25" customHeight="1" x14ac:dyDescent="0.2"/>
    <row r="986" s="7" customFormat="1" ht="11.25" customHeight="1" x14ac:dyDescent="0.2"/>
    <row r="987" s="7" customFormat="1" ht="11.25" customHeight="1" x14ac:dyDescent="0.2"/>
    <row r="988" s="7" customFormat="1" ht="11.25" customHeight="1" x14ac:dyDescent="0.2"/>
    <row r="989" s="7" customFormat="1" ht="11.25" customHeight="1" x14ac:dyDescent="0.2"/>
    <row r="990" s="7" customFormat="1" ht="11.25" customHeight="1" x14ac:dyDescent="0.2"/>
    <row r="991" s="7" customFormat="1" ht="11.25" customHeight="1" x14ac:dyDescent="0.2"/>
    <row r="992" s="7" customFormat="1" ht="11.25" customHeight="1" x14ac:dyDescent="0.2"/>
    <row r="993" s="7" customFormat="1" ht="11.25" customHeight="1" x14ac:dyDescent="0.2"/>
    <row r="994" s="7" customFormat="1" ht="11.25" customHeight="1" x14ac:dyDescent="0.2"/>
    <row r="995" s="7" customFormat="1" ht="11.25" customHeight="1" x14ac:dyDescent="0.2"/>
    <row r="996" s="7" customFormat="1" ht="11.25" customHeight="1" x14ac:dyDescent="0.2"/>
    <row r="997" s="7" customFormat="1" ht="11.25" customHeight="1" x14ac:dyDescent="0.2"/>
    <row r="998" s="7" customFormat="1" ht="11.25" customHeight="1" x14ac:dyDescent="0.2"/>
    <row r="999" s="7" customFormat="1" ht="11.25" customHeight="1" x14ac:dyDescent="0.2"/>
    <row r="1000" s="7" customFormat="1" ht="11.25" customHeight="1" x14ac:dyDescent="0.2"/>
    <row r="1001" s="7" customFormat="1" ht="11.25" customHeight="1" x14ac:dyDescent="0.2"/>
    <row r="1002" s="7" customFormat="1" ht="11.25" customHeight="1" x14ac:dyDescent="0.2"/>
    <row r="1003" s="7" customFormat="1" ht="11.25" customHeight="1" x14ac:dyDescent="0.2"/>
    <row r="1004" s="7" customFormat="1" ht="11.25" customHeight="1" x14ac:dyDescent="0.2"/>
    <row r="1005" s="7" customFormat="1" ht="11.25" customHeight="1" x14ac:dyDescent="0.2"/>
    <row r="1006" s="7" customFormat="1" ht="11.25" customHeight="1" x14ac:dyDescent="0.2"/>
    <row r="1007" s="7" customFormat="1" ht="11.25" customHeight="1" x14ac:dyDescent="0.2"/>
    <row r="1008" s="7" customFormat="1" ht="11.25" customHeight="1" x14ac:dyDescent="0.2"/>
    <row r="1009" s="7" customFormat="1" ht="11.25" customHeight="1" x14ac:dyDescent="0.2"/>
    <row r="1010" s="7" customFormat="1" ht="11.25" customHeight="1" x14ac:dyDescent="0.2"/>
    <row r="1011" s="7" customFormat="1" ht="11.25" customHeight="1" x14ac:dyDescent="0.2"/>
    <row r="1012" s="7" customFormat="1" ht="11.25" customHeight="1" x14ac:dyDescent="0.2"/>
    <row r="1013" s="7" customFormat="1" ht="11.25" customHeight="1" x14ac:dyDescent="0.2"/>
    <row r="1014" s="7" customFormat="1" ht="11.25" customHeight="1" x14ac:dyDescent="0.2"/>
    <row r="1015" s="7" customFormat="1" ht="11.25" customHeight="1" x14ac:dyDescent="0.2"/>
    <row r="1016" s="7" customFormat="1" ht="11.25" customHeight="1" x14ac:dyDescent="0.2"/>
    <row r="1017" s="7" customFormat="1" ht="11.25" customHeight="1" x14ac:dyDescent="0.2"/>
    <row r="1018" s="7" customFormat="1" ht="11.25" customHeight="1" x14ac:dyDescent="0.2"/>
    <row r="1019" s="7" customFormat="1" ht="11.25" customHeight="1" x14ac:dyDescent="0.2"/>
    <row r="1020" s="7" customFormat="1" ht="11.25" customHeight="1" x14ac:dyDescent="0.2"/>
    <row r="1021" s="7" customFormat="1" ht="11.25" customHeight="1" x14ac:dyDescent="0.2"/>
    <row r="1022" s="7" customFormat="1" ht="11.25" customHeight="1" x14ac:dyDescent="0.2"/>
    <row r="1023" s="7" customFormat="1" ht="11.25" customHeight="1" x14ac:dyDescent="0.2"/>
    <row r="1024" s="7" customFormat="1" ht="11.25" customHeight="1" x14ac:dyDescent="0.2"/>
    <row r="1025" s="7" customFormat="1" ht="11.25" customHeight="1" x14ac:dyDescent="0.2"/>
    <row r="1026" s="7" customFormat="1" ht="11.25" customHeight="1" x14ac:dyDescent="0.2"/>
    <row r="1027" s="7" customFormat="1" ht="11.25" customHeight="1" x14ac:dyDescent="0.2"/>
    <row r="1028" s="7" customFormat="1" ht="11.25" customHeight="1" x14ac:dyDescent="0.2"/>
    <row r="1029" s="7" customFormat="1" ht="11.25" customHeight="1" x14ac:dyDescent="0.2"/>
    <row r="1030" s="7" customFormat="1" ht="11.25" customHeight="1" x14ac:dyDescent="0.2"/>
    <row r="1031" s="7" customFormat="1" ht="11.25" customHeight="1" x14ac:dyDescent="0.2"/>
    <row r="1032" s="7" customFormat="1" ht="11.25" customHeight="1" x14ac:dyDescent="0.2"/>
    <row r="1033" s="7" customFormat="1" ht="11.25" customHeight="1" x14ac:dyDescent="0.2"/>
    <row r="1034" s="7" customFormat="1" ht="11.25" customHeight="1" x14ac:dyDescent="0.2"/>
    <row r="1035" s="7" customFormat="1" ht="11.25" customHeight="1" x14ac:dyDescent="0.2"/>
    <row r="1036" s="7" customFormat="1" ht="11.25" customHeight="1" x14ac:dyDescent="0.2"/>
    <row r="1037" s="7" customFormat="1" ht="11.25" customHeight="1" x14ac:dyDescent="0.2"/>
    <row r="1038" s="7" customFormat="1" ht="11.25" customHeight="1" x14ac:dyDescent="0.2"/>
    <row r="1039" s="7" customFormat="1" ht="11.25" customHeight="1" x14ac:dyDescent="0.2"/>
    <row r="1040" s="7" customFormat="1" ht="11.25" customHeight="1" x14ac:dyDescent="0.2"/>
    <row r="1041" s="7" customFormat="1" ht="11.25" customHeight="1" x14ac:dyDescent="0.2"/>
    <row r="1042" s="7" customFormat="1" ht="11.25" customHeight="1" x14ac:dyDescent="0.2"/>
    <row r="1043" s="7" customFormat="1" ht="11.25" customHeight="1" x14ac:dyDescent="0.2"/>
    <row r="1044" s="7" customFormat="1" ht="11.25" customHeight="1" x14ac:dyDescent="0.2"/>
    <row r="1045" s="7" customFormat="1" ht="11.25" customHeight="1" x14ac:dyDescent="0.2"/>
    <row r="1046" s="7" customFormat="1" ht="11.25" customHeight="1" x14ac:dyDescent="0.2"/>
    <row r="1047" s="7" customFormat="1" ht="11.25" customHeight="1" x14ac:dyDescent="0.2"/>
    <row r="1048" s="7" customFormat="1" ht="11.25" customHeight="1" x14ac:dyDescent="0.2"/>
    <row r="1049" s="7" customFormat="1" ht="11.25" customHeight="1" x14ac:dyDescent="0.2"/>
    <row r="1050" s="7" customFormat="1" ht="11.25" customHeight="1" x14ac:dyDescent="0.2"/>
    <row r="1051" s="7" customFormat="1" ht="11.25" customHeight="1" x14ac:dyDescent="0.2"/>
    <row r="1052" s="7" customFormat="1" ht="11.25" customHeight="1" x14ac:dyDescent="0.2"/>
    <row r="1053" s="7" customFormat="1" ht="11.25" customHeight="1" x14ac:dyDescent="0.2"/>
    <row r="1054" s="7" customFormat="1" ht="11.25" customHeight="1" x14ac:dyDescent="0.2"/>
    <row r="1055" s="7" customFormat="1" ht="11.25" customHeight="1" x14ac:dyDescent="0.2"/>
    <row r="1056" s="7" customFormat="1" ht="11.25" customHeight="1" x14ac:dyDescent="0.2"/>
    <row r="1057" s="7" customFormat="1" ht="11.25" customHeight="1" x14ac:dyDescent="0.2"/>
    <row r="1058" s="7" customFormat="1" ht="11.25" customHeight="1" x14ac:dyDescent="0.2"/>
    <row r="1059" s="7" customFormat="1" ht="11.25" customHeight="1" x14ac:dyDescent="0.2"/>
    <row r="1060" s="7" customFormat="1" ht="11.25" customHeight="1" x14ac:dyDescent="0.2"/>
    <row r="1061" s="7" customFormat="1" ht="11.25" customHeight="1" x14ac:dyDescent="0.2"/>
    <row r="1062" s="7" customFormat="1" ht="11.25" customHeight="1" x14ac:dyDescent="0.2"/>
    <row r="1063" s="7" customFormat="1" ht="11.25" customHeight="1" x14ac:dyDescent="0.2"/>
    <row r="1064" s="7" customFormat="1" ht="11.25" customHeight="1" x14ac:dyDescent="0.2"/>
    <row r="1065" s="7" customFormat="1" ht="11.25" customHeight="1" x14ac:dyDescent="0.2"/>
    <row r="1066" s="7" customFormat="1" ht="11.25" customHeight="1" x14ac:dyDescent="0.2"/>
    <row r="1067" s="7" customFormat="1" ht="11.25" customHeight="1" x14ac:dyDescent="0.2"/>
    <row r="1068" s="7" customFormat="1" ht="11.25" customHeight="1" x14ac:dyDescent="0.2"/>
    <row r="1069" s="7" customFormat="1" ht="11.25" customHeight="1" x14ac:dyDescent="0.2"/>
    <row r="1070" s="7" customFormat="1" ht="11.25" customHeight="1" x14ac:dyDescent="0.2"/>
    <row r="1071" s="7" customFormat="1" ht="11.25" customHeight="1" x14ac:dyDescent="0.2"/>
    <row r="1072" s="7" customFormat="1" ht="11.25" customHeight="1" x14ac:dyDescent="0.2"/>
    <row r="1073" s="7" customFormat="1" ht="11.25" customHeight="1" x14ac:dyDescent="0.2"/>
    <row r="1074" s="7" customFormat="1" ht="11.25" customHeight="1" x14ac:dyDescent="0.2"/>
    <row r="1075" s="7" customFormat="1" ht="11.25" customHeight="1" x14ac:dyDescent="0.2"/>
    <row r="1076" s="7" customFormat="1" ht="11.25" customHeight="1" x14ac:dyDescent="0.2"/>
    <row r="1077" s="7" customFormat="1" ht="11.25" customHeight="1" x14ac:dyDescent="0.2"/>
    <row r="1078" s="7" customFormat="1" ht="11.25" customHeight="1" x14ac:dyDescent="0.2"/>
    <row r="1079" s="7" customFormat="1" ht="11.25" customHeight="1" x14ac:dyDescent="0.2"/>
    <row r="1080" s="7" customFormat="1" ht="11.25" customHeight="1" x14ac:dyDescent="0.2"/>
    <row r="1081" s="7" customFormat="1" ht="11.25" customHeight="1" x14ac:dyDescent="0.2"/>
    <row r="1082" s="7" customFormat="1" ht="11.25" customHeight="1" x14ac:dyDescent="0.2"/>
    <row r="1083" s="7" customFormat="1" ht="11.25" customHeight="1" x14ac:dyDescent="0.2"/>
    <row r="1084" s="7" customFormat="1" ht="11.25" customHeight="1" x14ac:dyDescent="0.2"/>
    <row r="1085" s="7" customFormat="1" ht="11.25" customHeight="1" x14ac:dyDescent="0.2"/>
    <row r="1086" s="7" customFormat="1" ht="11.25" customHeight="1" x14ac:dyDescent="0.2"/>
    <row r="1087" s="7" customFormat="1" ht="11.25" customHeight="1" x14ac:dyDescent="0.2"/>
    <row r="1088" s="7" customFormat="1" ht="11.25" customHeight="1" x14ac:dyDescent="0.2"/>
    <row r="1089" s="7" customFormat="1" ht="11.25" customHeight="1" x14ac:dyDescent="0.2"/>
    <row r="1090" s="7" customFormat="1" ht="11.25" customHeight="1" x14ac:dyDescent="0.2"/>
    <row r="1091" s="7" customFormat="1" ht="11.25" customHeight="1" x14ac:dyDescent="0.2"/>
    <row r="1092" s="7" customFormat="1" ht="11.25" customHeight="1" x14ac:dyDescent="0.2"/>
    <row r="1093" s="7" customFormat="1" ht="11.25" customHeight="1" x14ac:dyDescent="0.2"/>
    <row r="1094" s="7" customFormat="1" ht="11.25" customHeight="1" x14ac:dyDescent="0.2"/>
    <row r="1095" s="7" customFormat="1" ht="11.25" customHeight="1" x14ac:dyDescent="0.2"/>
    <row r="1096" s="7" customFormat="1" ht="11.25" customHeight="1" x14ac:dyDescent="0.2"/>
    <row r="1097" s="7" customFormat="1" ht="11.25" customHeight="1" x14ac:dyDescent="0.2"/>
    <row r="1098" s="7" customFormat="1" ht="11.25" customHeight="1" x14ac:dyDescent="0.2"/>
    <row r="1099" s="7" customFormat="1" ht="11.25" customHeight="1" x14ac:dyDescent="0.2"/>
    <row r="1100" s="7" customFormat="1" ht="11.25" customHeight="1" x14ac:dyDescent="0.2"/>
    <row r="1101" s="7" customFormat="1" ht="11.25" customHeight="1" x14ac:dyDescent="0.2"/>
    <row r="1102" s="7" customFormat="1" ht="11.25" customHeight="1" x14ac:dyDescent="0.2"/>
    <row r="1103" s="7" customFormat="1" ht="11.25" customHeight="1" x14ac:dyDescent="0.2"/>
    <row r="1104" s="7" customFormat="1" ht="11.25" customHeight="1" x14ac:dyDescent="0.2"/>
    <row r="1105" s="7" customFormat="1" ht="11.25" customHeight="1" x14ac:dyDescent="0.2"/>
    <row r="1106" s="7" customFormat="1" ht="11.25" customHeight="1" x14ac:dyDescent="0.2"/>
    <row r="1107" s="7" customFormat="1" ht="11.25" customHeight="1" x14ac:dyDescent="0.2"/>
    <row r="1108" s="7" customFormat="1" ht="11.25" customHeight="1" x14ac:dyDescent="0.2"/>
    <row r="1109" s="7" customFormat="1" ht="11.25" customHeight="1" x14ac:dyDescent="0.2"/>
    <row r="1110" s="7" customFormat="1" ht="11.25" customHeight="1" x14ac:dyDescent="0.2"/>
    <row r="1111" s="7" customFormat="1" ht="11.25" customHeight="1" x14ac:dyDescent="0.2"/>
    <row r="1112" s="7" customFormat="1" ht="11.25" customHeight="1" x14ac:dyDescent="0.2"/>
    <row r="1113" s="7" customFormat="1" ht="11.25" customHeight="1" x14ac:dyDescent="0.2"/>
    <row r="1114" s="7" customFormat="1" ht="11.25" customHeight="1" x14ac:dyDescent="0.2"/>
    <row r="1115" s="7" customFormat="1" ht="11.25" customHeight="1" x14ac:dyDescent="0.2"/>
    <row r="1116" s="7" customFormat="1" ht="11.25" customHeight="1" x14ac:dyDescent="0.2"/>
    <row r="1117" s="7" customFormat="1" ht="11.25" customHeight="1" x14ac:dyDescent="0.2"/>
    <row r="1118" s="7" customFormat="1" ht="11.25" customHeight="1" x14ac:dyDescent="0.2"/>
    <row r="1119" s="7" customFormat="1" ht="11.25" customHeight="1" x14ac:dyDescent="0.2"/>
    <row r="1120" s="7" customFormat="1" ht="11.25" customHeight="1" x14ac:dyDescent="0.2"/>
    <row r="1121" s="7" customFormat="1" ht="11.25" customHeight="1" x14ac:dyDescent="0.2"/>
    <row r="1122" s="7" customFormat="1" ht="11.25" customHeight="1" x14ac:dyDescent="0.2"/>
    <row r="1123" s="7" customFormat="1" ht="11.25" customHeight="1" x14ac:dyDescent="0.2"/>
    <row r="1124" s="7" customFormat="1" ht="11.25" customHeight="1" x14ac:dyDescent="0.2"/>
    <row r="1125" s="7" customFormat="1" ht="11.25" customHeight="1" x14ac:dyDescent="0.2"/>
    <row r="1126" s="7" customFormat="1" ht="11.25" customHeight="1" x14ac:dyDescent="0.2"/>
    <row r="1127" s="7" customFormat="1" ht="11.25" customHeight="1" x14ac:dyDescent="0.2"/>
    <row r="1128" s="7" customFormat="1" ht="11.25" customHeight="1" x14ac:dyDescent="0.2"/>
    <row r="1129" s="7" customFormat="1" ht="11.25" customHeight="1" x14ac:dyDescent="0.2"/>
    <row r="1130" s="7" customFormat="1" ht="11.25" customHeight="1" x14ac:dyDescent="0.2"/>
    <row r="1131" s="7" customFormat="1" ht="11.25" customHeight="1" x14ac:dyDescent="0.2"/>
    <row r="1132" s="7" customFormat="1" ht="11.25" customHeight="1" x14ac:dyDescent="0.2"/>
    <row r="1133" s="7" customFormat="1" ht="11.25" customHeight="1" x14ac:dyDescent="0.2"/>
    <row r="1134" s="7" customFormat="1" ht="11.25" customHeight="1" x14ac:dyDescent="0.2"/>
    <row r="1135" s="7" customFormat="1" ht="11.25" customHeight="1" x14ac:dyDescent="0.2"/>
    <row r="1136" s="7" customFormat="1" ht="11.25" customHeight="1" x14ac:dyDescent="0.2"/>
    <row r="1137" s="7" customFormat="1" ht="11.25" customHeight="1" x14ac:dyDescent="0.2"/>
    <row r="1138" s="7" customFormat="1" ht="11.25" customHeight="1" x14ac:dyDescent="0.2"/>
    <row r="1139" s="7" customFormat="1" ht="11.25" customHeight="1" x14ac:dyDescent="0.2"/>
    <row r="1140" s="7" customFormat="1" ht="11.25" customHeight="1" x14ac:dyDescent="0.2"/>
    <row r="1141" s="7" customFormat="1" ht="11.25" customHeight="1" x14ac:dyDescent="0.2"/>
    <row r="1142" s="7" customFormat="1" ht="11.25" customHeight="1" x14ac:dyDescent="0.2"/>
    <row r="1143" s="7" customFormat="1" ht="11.25" customHeight="1" x14ac:dyDescent="0.2"/>
    <row r="1144" s="7" customFormat="1" ht="11.25" customHeight="1" x14ac:dyDescent="0.2"/>
    <row r="1145" s="7" customFormat="1" ht="11.25" customHeight="1" x14ac:dyDescent="0.2"/>
    <row r="1146" s="7" customFormat="1" ht="11.25" customHeight="1" x14ac:dyDescent="0.2"/>
    <row r="1147" s="7" customFormat="1" ht="11.25" customHeight="1" x14ac:dyDescent="0.2"/>
    <row r="1148" s="7" customFormat="1" ht="11.25" customHeight="1" x14ac:dyDescent="0.2"/>
    <row r="1149" s="7" customFormat="1" ht="11.25" customHeight="1" x14ac:dyDescent="0.2"/>
    <row r="1150" s="7" customFormat="1" ht="11.25" customHeight="1" x14ac:dyDescent="0.2"/>
    <row r="1151" s="7" customFormat="1" ht="11.25" customHeight="1" x14ac:dyDescent="0.2"/>
    <row r="1152" s="7" customFormat="1" ht="11.25" customHeight="1" x14ac:dyDescent="0.2"/>
    <row r="1153" s="7" customFormat="1" ht="11.25" customHeight="1" x14ac:dyDescent="0.2"/>
    <row r="1154" s="7" customFormat="1" ht="11.25" customHeight="1" x14ac:dyDescent="0.2"/>
    <row r="1155" s="7" customFormat="1" ht="11.25" customHeight="1" x14ac:dyDescent="0.2"/>
    <row r="1156" s="7" customFormat="1" ht="11.25" customHeight="1" x14ac:dyDescent="0.2"/>
    <row r="1157" s="7" customFormat="1" ht="11.25" customHeight="1" x14ac:dyDescent="0.2"/>
    <row r="1158" s="7" customFormat="1" ht="11.25" customHeight="1" x14ac:dyDescent="0.2"/>
    <row r="1159" s="7" customFormat="1" ht="11.25" customHeight="1" x14ac:dyDescent="0.2"/>
    <row r="1160" s="7" customFormat="1" ht="11.25" customHeight="1" x14ac:dyDescent="0.2"/>
    <row r="1161" s="7" customFormat="1" ht="11.25" customHeight="1" x14ac:dyDescent="0.2"/>
    <row r="1162" s="7" customFormat="1" ht="11.25" customHeight="1" x14ac:dyDescent="0.2"/>
    <row r="1163" s="7" customFormat="1" ht="11.25" customHeight="1" x14ac:dyDescent="0.2"/>
    <row r="1164" s="7" customFormat="1" ht="11.25" customHeight="1" x14ac:dyDescent="0.2"/>
    <row r="1165" s="7" customFormat="1" ht="11.25" customHeight="1" x14ac:dyDescent="0.2"/>
    <row r="1166" s="7" customFormat="1" ht="11.25" customHeight="1" x14ac:dyDescent="0.2"/>
    <row r="1167" s="7" customFormat="1" ht="11.25" customHeight="1" x14ac:dyDescent="0.2"/>
    <row r="1168" s="7" customFormat="1" ht="11.25" customHeight="1" x14ac:dyDescent="0.2"/>
    <row r="1169" s="7" customFormat="1" ht="11.25" customHeight="1" x14ac:dyDescent="0.2"/>
    <row r="1170" s="7" customFormat="1" ht="11.25" customHeight="1" x14ac:dyDescent="0.2"/>
    <row r="1171" s="7" customFormat="1" ht="11.25" customHeight="1" x14ac:dyDescent="0.2"/>
    <row r="1172" s="7" customFormat="1" ht="11.25" customHeight="1" x14ac:dyDescent="0.2"/>
    <row r="1173" s="7" customFormat="1" ht="11.25" customHeight="1" x14ac:dyDescent="0.2"/>
    <row r="1174" s="7" customFormat="1" ht="11.25" customHeight="1" x14ac:dyDescent="0.2"/>
    <row r="1175" s="7" customFormat="1" ht="11.25" customHeight="1" x14ac:dyDescent="0.2"/>
    <row r="1176" s="7" customFormat="1" ht="11.25" customHeight="1" x14ac:dyDescent="0.2"/>
    <row r="1177" s="7" customFormat="1" ht="11.25" customHeight="1" x14ac:dyDescent="0.2"/>
    <row r="1178" s="7" customFormat="1" ht="11.25" customHeight="1" x14ac:dyDescent="0.2"/>
    <row r="1179" s="7" customFormat="1" ht="11.25" customHeight="1" x14ac:dyDescent="0.2"/>
    <row r="1180" s="7" customFormat="1" ht="11.25" customHeight="1" x14ac:dyDescent="0.2"/>
    <row r="1181" s="7" customFormat="1" ht="11.25" customHeight="1" x14ac:dyDescent="0.2"/>
    <row r="1182" s="7" customFormat="1" ht="11.25" customHeight="1" x14ac:dyDescent="0.2"/>
    <row r="1183" s="7" customFormat="1" ht="11.25" customHeight="1" x14ac:dyDescent="0.2"/>
    <row r="1184" s="7" customFormat="1" ht="11.25" customHeight="1" x14ac:dyDescent="0.2"/>
    <row r="1185" s="7" customFormat="1" ht="11.25" customHeight="1" x14ac:dyDescent="0.2"/>
    <row r="1186" s="7" customFormat="1" ht="11.25" customHeight="1" x14ac:dyDescent="0.2"/>
    <row r="1187" s="7" customFormat="1" ht="11.25" customHeight="1" x14ac:dyDescent="0.2"/>
    <row r="1188" s="7" customFormat="1" ht="11.25" customHeight="1" x14ac:dyDescent="0.2"/>
    <row r="1189" s="7" customFormat="1" ht="11.25" customHeight="1" x14ac:dyDescent="0.2"/>
    <row r="1190" s="7" customFormat="1" ht="11.25" customHeight="1" x14ac:dyDescent="0.2"/>
    <row r="1191" s="7" customFormat="1" ht="11.25" customHeight="1" x14ac:dyDescent="0.2"/>
    <row r="1192" s="7" customFormat="1" ht="11.25" customHeight="1" x14ac:dyDescent="0.2"/>
    <row r="1193" s="7" customFormat="1" ht="11.25" customHeight="1" x14ac:dyDescent="0.2"/>
    <row r="1194" s="7" customFormat="1" ht="11.25" customHeight="1" x14ac:dyDescent="0.2"/>
    <row r="1195" s="7" customFormat="1" ht="11.25" customHeight="1" x14ac:dyDescent="0.2"/>
    <row r="1196" s="7" customFormat="1" ht="11.25" customHeight="1" x14ac:dyDescent="0.2"/>
    <row r="1197" s="7" customFormat="1" ht="11.25" customHeight="1" x14ac:dyDescent="0.2"/>
    <row r="1198" s="7" customFormat="1" ht="11.25" customHeight="1" x14ac:dyDescent="0.2"/>
    <row r="1199" s="7" customFormat="1" ht="11.25" customHeight="1" x14ac:dyDescent="0.2"/>
    <row r="1200" s="7" customFormat="1" ht="11.25" customHeight="1" x14ac:dyDescent="0.2"/>
    <row r="1201" s="7" customFormat="1" ht="11.25" customHeight="1" x14ac:dyDescent="0.2"/>
    <row r="1202" s="7" customFormat="1" ht="11.25" customHeight="1" x14ac:dyDescent="0.2"/>
    <row r="1203" s="7" customFormat="1" ht="11.25" customHeight="1" x14ac:dyDescent="0.2"/>
    <row r="1204" s="7" customFormat="1" ht="11.25" customHeight="1" x14ac:dyDescent="0.2"/>
    <row r="1205" s="7" customFormat="1" ht="11.25" customHeight="1" x14ac:dyDescent="0.2"/>
    <row r="1206" s="7" customFormat="1" ht="11.25" customHeight="1" x14ac:dyDescent="0.2"/>
    <row r="1207" s="7" customFormat="1" ht="11.25" customHeight="1" x14ac:dyDescent="0.2"/>
    <row r="1208" s="7" customFormat="1" ht="11.25" customHeight="1" x14ac:dyDescent="0.2"/>
    <row r="1209" s="7" customFormat="1" ht="11.25" customHeight="1" x14ac:dyDescent="0.2"/>
    <row r="1210" s="7" customFormat="1" ht="11.25" customHeight="1" x14ac:dyDescent="0.2"/>
    <row r="1211" s="7" customFormat="1" ht="11.25" customHeight="1" x14ac:dyDescent="0.2"/>
    <row r="1212" s="7" customFormat="1" ht="11.25" customHeight="1" x14ac:dyDescent="0.2"/>
    <row r="1213" s="7" customFormat="1" ht="11.25" customHeight="1" x14ac:dyDescent="0.2"/>
    <row r="1214" s="7" customFormat="1" ht="11.25" customHeight="1" x14ac:dyDescent="0.2"/>
    <row r="1215" s="7" customFormat="1" ht="11.25" customHeight="1" x14ac:dyDescent="0.2"/>
    <row r="1216" s="7" customFormat="1" ht="11.25" customHeight="1" x14ac:dyDescent="0.2"/>
    <row r="1217" s="7" customFormat="1" ht="11.25" customHeight="1" x14ac:dyDescent="0.2"/>
    <row r="1218" s="7" customFormat="1" ht="11.25" customHeight="1" x14ac:dyDescent="0.2"/>
    <row r="1219" s="7" customFormat="1" ht="11.25" customHeight="1" x14ac:dyDescent="0.2"/>
    <row r="1220" s="7" customFormat="1" ht="11.25" customHeight="1" x14ac:dyDescent="0.2"/>
    <row r="1221" s="7" customFormat="1" ht="11.25" customHeight="1" x14ac:dyDescent="0.2"/>
    <row r="1222" s="7" customFormat="1" ht="11.25" customHeight="1" x14ac:dyDescent="0.2"/>
    <row r="1223" s="7" customFormat="1" ht="11.25" customHeight="1" x14ac:dyDescent="0.2"/>
    <row r="1224" s="7" customFormat="1" ht="11.25" customHeight="1" x14ac:dyDescent="0.2"/>
    <row r="1225" s="7" customFormat="1" ht="11.25" customHeight="1" x14ac:dyDescent="0.2"/>
    <row r="1226" s="7" customFormat="1" ht="11.25" customHeight="1" x14ac:dyDescent="0.2"/>
    <row r="1227" s="7" customFormat="1" ht="11.25" customHeight="1" x14ac:dyDescent="0.2"/>
    <row r="1228" s="7" customFormat="1" ht="11.25" customHeight="1" x14ac:dyDescent="0.2"/>
    <row r="1229" s="7" customFormat="1" ht="11.25" customHeight="1" x14ac:dyDescent="0.2"/>
    <row r="1230" s="7" customFormat="1" ht="11.25" customHeight="1" x14ac:dyDescent="0.2"/>
    <row r="1231" s="7" customFormat="1" ht="11.25" customHeight="1" x14ac:dyDescent="0.2"/>
    <row r="1232" s="7" customFormat="1" ht="11.25" customHeight="1" x14ac:dyDescent="0.2"/>
    <row r="1233" s="7" customFormat="1" ht="11.25" customHeight="1" x14ac:dyDescent="0.2"/>
    <row r="1234" s="7" customFormat="1" ht="11.25" customHeight="1" x14ac:dyDescent="0.2"/>
    <row r="1235" s="7" customFormat="1" ht="11.25" customHeight="1" x14ac:dyDescent="0.2"/>
    <row r="1236" s="7" customFormat="1" ht="11.25" customHeight="1" x14ac:dyDescent="0.2"/>
    <row r="1237" s="7" customFormat="1" ht="11.25" customHeight="1" x14ac:dyDescent="0.2"/>
    <row r="1238" s="7" customFormat="1" ht="11.25" customHeight="1" x14ac:dyDescent="0.2"/>
    <row r="1239" s="7" customFormat="1" ht="11.25" customHeight="1" x14ac:dyDescent="0.2"/>
    <row r="1240" s="7" customFormat="1" ht="11.25" customHeight="1" x14ac:dyDescent="0.2"/>
    <row r="1241" s="7" customFormat="1" ht="11.25" customHeight="1" x14ac:dyDescent="0.2"/>
    <row r="1242" s="7" customFormat="1" ht="11.25" customHeight="1" x14ac:dyDescent="0.2"/>
    <row r="1243" s="7" customFormat="1" ht="11.25" customHeight="1" x14ac:dyDescent="0.2"/>
    <row r="1244" s="7" customFormat="1" ht="11.25" customHeight="1" x14ac:dyDescent="0.2"/>
    <row r="1245" s="7" customFormat="1" ht="11.25" customHeight="1" x14ac:dyDescent="0.2"/>
    <row r="1246" s="7" customFormat="1" ht="11.25" customHeight="1" x14ac:dyDescent="0.2"/>
    <row r="1247" s="7" customFormat="1" ht="11.25" customHeight="1" x14ac:dyDescent="0.2"/>
    <row r="1248" s="7" customFormat="1" ht="11.25" customHeight="1" x14ac:dyDescent="0.2"/>
    <row r="1249" s="7" customFormat="1" ht="11.25" customHeight="1" x14ac:dyDescent="0.2"/>
    <row r="1250" s="7" customFormat="1" ht="11.25" customHeight="1" x14ac:dyDescent="0.2"/>
    <row r="1251" s="7" customFormat="1" ht="11.25" customHeight="1" x14ac:dyDescent="0.2"/>
    <row r="1252" s="7" customFormat="1" ht="11.25" customHeight="1" x14ac:dyDescent="0.2"/>
    <row r="1253" s="7" customFormat="1" ht="11.25" customHeight="1" x14ac:dyDescent="0.2"/>
    <row r="1254" s="7" customFormat="1" ht="11.25" customHeight="1" x14ac:dyDescent="0.2"/>
    <row r="1255" s="7" customFormat="1" ht="11.25" customHeight="1" x14ac:dyDescent="0.2"/>
    <row r="1256" s="7" customFormat="1" ht="11.25" customHeight="1" x14ac:dyDescent="0.2"/>
    <row r="1257" s="7" customFormat="1" ht="11.25" customHeight="1" x14ac:dyDescent="0.2"/>
    <row r="1258" s="7" customFormat="1" ht="11.25" customHeight="1" x14ac:dyDescent="0.2"/>
    <row r="1259" s="7" customFormat="1" ht="11.25" customHeight="1" x14ac:dyDescent="0.2"/>
    <row r="1260" s="7" customFormat="1" ht="11.25" customHeight="1" x14ac:dyDescent="0.2"/>
    <row r="1261" s="7" customFormat="1" ht="11.25" customHeight="1" x14ac:dyDescent="0.2"/>
    <row r="1262" s="7" customFormat="1" ht="11.25" customHeight="1" x14ac:dyDescent="0.2"/>
    <row r="1263" s="7" customFormat="1" ht="11.25" customHeight="1" x14ac:dyDescent="0.2"/>
    <row r="1264" s="7" customFormat="1" ht="11.25" customHeight="1" x14ac:dyDescent="0.2"/>
    <row r="1265" s="7" customFormat="1" ht="11.25" customHeight="1" x14ac:dyDescent="0.2"/>
    <row r="1266" s="7" customFormat="1" ht="11.25" customHeight="1" x14ac:dyDescent="0.2"/>
    <row r="1267" s="7" customFormat="1" ht="11.25" customHeight="1" x14ac:dyDescent="0.2"/>
    <row r="1268" s="7" customFormat="1" ht="11.25" customHeight="1" x14ac:dyDescent="0.2"/>
    <row r="1269" s="7" customFormat="1" ht="11.25" customHeight="1" x14ac:dyDescent="0.2"/>
    <row r="1270" s="7" customFormat="1" ht="11.25" customHeight="1" x14ac:dyDescent="0.2"/>
    <row r="1271" s="7" customFormat="1" ht="11.25" customHeight="1" x14ac:dyDescent="0.2"/>
    <row r="1272" s="7" customFormat="1" ht="11.25" customHeight="1" x14ac:dyDescent="0.2"/>
    <row r="1273" s="7" customFormat="1" ht="11.25" customHeight="1" x14ac:dyDescent="0.2"/>
    <row r="1274" s="7" customFormat="1" ht="11.25" customHeight="1" x14ac:dyDescent="0.2"/>
    <row r="1275" s="7" customFormat="1" ht="11.25" customHeight="1" x14ac:dyDescent="0.2"/>
    <row r="1276" s="7" customFormat="1" ht="11.25" customHeight="1" x14ac:dyDescent="0.2"/>
    <row r="1277" s="7" customFormat="1" ht="11.25" customHeight="1" x14ac:dyDescent="0.2"/>
    <row r="1278" s="7" customFormat="1" ht="11.25" customHeight="1" x14ac:dyDescent="0.2"/>
    <row r="1279" s="7" customFormat="1" ht="11.25" customHeight="1" x14ac:dyDescent="0.2"/>
    <row r="1280" s="7" customFormat="1" ht="11.25" customHeight="1" x14ac:dyDescent="0.2"/>
    <row r="1281" s="7" customFormat="1" ht="11.25" customHeight="1" x14ac:dyDescent="0.2"/>
    <row r="1282" s="7" customFormat="1" ht="11.25" customHeight="1" x14ac:dyDescent="0.2"/>
    <row r="1283" s="7" customFormat="1" ht="11.25" customHeight="1" x14ac:dyDescent="0.2"/>
    <row r="1284" s="7" customFormat="1" ht="11.25" customHeight="1" x14ac:dyDescent="0.2"/>
    <row r="1285" s="7" customFormat="1" ht="11.25" customHeight="1" x14ac:dyDescent="0.2"/>
    <row r="1286" s="7" customFormat="1" ht="11.25" customHeight="1" x14ac:dyDescent="0.2"/>
    <row r="1287" s="7" customFormat="1" ht="11.25" customHeight="1" x14ac:dyDescent="0.2"/>
    <row r="1288" s="7" customFormat="1" ht="11.25" customHeight="1" x14ac:dyDescent="0.2"/>
    <row r="1289" s="7" customFormat="1" ht="11.25" customHeight="1" x14ac:dyDescent="0.2"/>
    <row r="1290" s="7" customFormat="1" ht="11.25" customHeight="1" x14ac:dyDescent="0.2"/>
    <row r="1291" s="7" customFormat="1" ht="11.25" customHeight="1" x14ac:dyDescent="0.2"/>
    <row r="1292" s="7" customFormat="1" ht="11.25" customHeight="1" x14ac:dyDescent="0.2"/>
    <row r="1293" s="7" customFormat="1" ht="11.25" customHeight="1" x14ac:dyDescent="0.2"/>
    <row r="1294" s="7" customFormat="1" ht="11.25" customHeight="1" x14ac:dyDescent="0.2"/>
    <row r="1295" s="7" customFormat="1" ht="11.25" customHeight="1" x14ac:dyDescent="0.2"/>
    <row r="1296" s="7" customFormat="1" ht="11.25" customHeight="1" x14ac:dyDescent="0.2"/>
    <row r="1297" s="7" customFormat="1" ht="11.25" customHeight="1" x14ac:dyDescent="0.2"/>
    <row r="1298" s="7" customFormat="1" ht="11.25" customHeight="1" x14ac:dyDescent="0.2"/>
    <row r="1299" s="7" customFormat="1" ht="11.25" customHeight="1" x14ac:dyDescent="0.2"/>
    <row r="1300" s="7" customFormat="1" ht="11.25" customHeight="1" x14ac:dyDescent="0.2"/>
    <row r="1301" s="7" customFormat="1" ht="11.25" customHeight="1" x14ac:dyDescent="0.2"/>
    <row r="1302" s="7" customFormat="1" ht="11.25" customHeight="1" x14ac:dyDescent="0.2"/>
    <row r="1303" s="7" customFormat="1" ht="11.25" customHeight="1" x14ac:dyDescent="0.2"/>
    <row r="1304" s="7" customFormat="1" ht="11.25" customHeight="1" x14ac:dyDescent="0.2"/>
    <row r="1305" s="7" customFormat="1" ht="11.25" customHeight="1" x14ac:dyDescent="0.2"/>
    <row r="1306" s="7" customFormat="1" ht="11.25" customHeight="1" x14ac:dyDescent="0.2"/>
    <row r="1307" s="7" customFormat="1" ht="11.25" customHeight="1" x14ac:dyDescent="0.2"/>
    <row r="1308" s="7" customFormat="1" ht="11.25" customHeight="1" x14ac:dyDescent="0.2"/>
    <row r="1309" s="7" customFormat="1" ht="11.25" customHeight="1" x14ac:dyDescent="0.2"/>
    <row r="1310" s="7" customFormat="1" ht="11.25" customHeight="1" x14ac:dyDescent="0.2"/>
    <row r="1311" s="7" customFormat="1" ht="11.25" customHeight="1" x14ac:dyDescent="0.2"/>
    <row r="1312" s="7" customFormat="1" ht="11.25" customHeight="1" x14ac:dyDescent="0.2"/>
    <row r="1313" s="7" customFormat="1" ht="11.25" customHeight="1" x14ac:dyDescent="0.2"/>
    <row r="1314" s="7" customFormat="1" ht="11.25" customHeight="1" x14ac:dyDescent="0.2"/>
    <row r="1315" s="7" customFormat="1" ht="11.25" customHeight="1" x14ac:dyDescent="0.2"/>
    <row r="1316" s="7" customFormat="1" ht="11.25" customHeight="1" x14ac:dyDescent="0.2"/>
    <row r="1317" s="7" customFormat="1" ht="11.25" customHeight="1" x14ac:dyDescent="0.2"/>
    <row r="1318" s="7" customFormat="1" ht="11.25" customHeight="1" x14ac:dyDescent="0.2"/>
    <row r="1319" s="7" customFormat="1" ht="11.25" customHeight="1" x14ac:dyDescent="0.2"/>
    <row r="1320" s="7" customFormat="1" ht="11.25" customHeight="1" x14ac:dyDescent="0.2"/>
    <row r="1321" s="7" customFormat="1" ht="11.25" customHeight="1" x14ac:dyDescent="0.2"/>
    <row r="1322" s="7" customFormat="1" ht="11.25" customHeight="1" x14ac:dyDescent="0.2"/>
    <row r="1323" s="7" customFormat="1" ht="11.25" customHeight="1" x14ac:dyDescent="0.2"/>
    <row r="1324" s="7" customFormat="1" ht="11.25" customHeight="1" x14ac:dyDescent="0.2"/>
    <row r="1325" s="7" customFormat="1" ht="11.25" customHeight="1" x14ac:dyDescent="0.2"/>
    <row r="1326" s="7" customFormat="1" ht="11.25" customHeight="1" x14ac:dyDescent="0.2"/>
    <row r="1327" s="7" customFormat="1" ht="11.25" customHeight="1" x14ac:dyDescent="0.2"/>
    <row r="1328" s="7" customFormat="1" ht="11.25" customHeight="1" x14ac:dyDescent="0.2"/>
    <row r="1329" s="7" customFormat="1" ht="11.25" customHeight="1" x14ac:dyDescent="0.2"/>
    <row r="1330" s="7" customFormat="1" ht="11.25" customHeight="1" x14ac:dyDescent="0.2"/>
    <row r="1331" s="7" customFormat="1" ht="11.25" customHeight="1" x14ac:dyDescent="0.2"/>
    <row r="1332" s="7" customFormat="1" ht="11.25" customHeight="1" x14ac:dyDescent="0.2"/>
    <row r="1333" s="7" customFormat="1" ht="11.25" customHeight="1" x14ac:dyDescent="0.2"/>
    <row r="1334" s="7" customFormat="1" ht="11.25" customHeight="1" x14ac:dyDescent="0.2"/>
    <row r="1335" s="7" customFormat="1" ht="11.25" customHeight="1" x14ac:dyDescent="0.2"/>
    <row r="1336" s="7" customFormat="1" ht="11.25" customHeight="1" x14ac:dyDescent="0.2"/>
    <row r="1337" s="7" customFormat="1" ht="11.25" customHeight="1" x14ac:dyDescent="0.2"/>
    <row r="1338" s="7" customFormat="1" ht="11.25" customHeight="1" x14ac:dyDescent="0.2"/>
    <row r="1339" s="7" customFormat="1" ht="11.25" customHeight="1" x14ac:dyDescent="0.2"/>
    <row r="1340" s="7" customFormat="1" ht="11.25" customHeight="1" x14ac:dyDescent="0.2"/>
    <row r="1341" s="7" customFormat="1" ht="11.25" customHeight="1" x14ac:dyDescent="0.2"/>
    <row r="1342" s="7" customFormat="1" ht="11.25" customHeight="1" x14ac:dyDescent="0.2"/>
    <row r="1343" s="7" customFormat="1" ht="11.25" customHeight="1" x14ac:dyDescent="0.2"/>
    <row r="1344" s="7" customFormat="1" ht="11.25" customHeight="1" x14ac:dyDescent="0.2"/>
    <row r="1345" s="7" customFormat="1" ht="11.25" customHeight="1" x14ac:dyDescent="0.2"/>
    <row r="1346" s="7" customFormat="1" ht="11.25" customHeight="1" x14ac:dyDescent="0.2"/>
    <row r="1347" s="7" customFormat="1" ht="11.25" customHeight="1" x14ac:dyDescent="0.2"/>
    <row r="1348" s="7" customFormat="1" ht="11.25" customHeight="1" x14ac:dyDescent="0.2"/>
    <row r="1349" s="7" customFormat="1" ht="11.25" customHeight="1" x14ac:dyDescent="0.2"/>
    <row r="1350" s="7" customFormat="1" ht="11.25" customHeight="1" x14ac:dyDescent="0.2"/>
    <row r="1351" s="7" customFormat="1" ht="11.25" customHeight="1" x14ac:dyDescent="0.2"/>
    <row r="1352" s="7" customFormat="1" ht="11.25" customHeight="1" x14ac:dyDescent="0.2"/>
    <row r="1353" s="7" customFormat="1" ht="11.25" customHeight="1" x14ac:dyDescent="0.2"/>
    <row r="1354" s="7" customFormat="1" ht="11.25" customHeight="1" x14ac:dyDescent="0.2"/>
    <row r="1355" s="7" customFormat="1" ht="11.25" customHeight="1" x14ac:dyDescent="0.2"/>
    <row r="1356" s="7" customFormat="1" ht="11.25" customHeight="1" x14ac:dyDescent="0.2"/>
    <row r="1357" s="7" customFormat="1" ht="11.25" customHeight="1" x14ac:dyDescent="0.2"/>
    <row r="1358" s="7" customFormat="1" ht="11.25" customHeight="1" x14ac:dyDescent="0.2"/>
    <row r="1359" s="7" customFormat="1" ht="11.25" customHeight="1" x14ac:dyDescent="0.2"/>
    <row r="1360" s="7" customFormat="1" ht="11.25" customHeight="1" x14ac:dyDescent="0.2"/>
    <row r="1361" s="7" customFormat="1" ht="11.25" customHeight="1" x14ac:dyDescent="0.2"/>
    <row r="1362" s="7" customFormat="1" ht="11.25" customHeight="1" x14ac:dyDescent="0.2"/>
    <row r="1363" s="7" customFormat="1" ht="11.25" customHeight="1" x14ac:dyDescent="0.2"/>
    <row r="1364" s="7" customFormat="1" ht="11.25" customHeight="1" x14ac:dyDescent="0.2"/>
    <row r="1365" s="7" customFormat="1" ht="11.25" customHeight="1" x14ac:dyDescent="0.2"/>
    <row r="1366" s="7" customFormat="1" ht="11.25" customHeight="1" x14ac:dyDescent="0.2"/>
    <row r="1367" s="7" customFormat="1" ht="11.25" customHeight="1" x14ac:dyDescent="0.2"/>
    <row r="1368" s="7" customFormat="1" ht="11.25" customHeight="1" x14ac:dyDescent="0.2"/>
    <row r="1369" s="7" customFormat="1" ht="11.25" customHeight="1" x14ac:dyDescent="0.2"/>
    <row r="1370" s="7" customFormat="1" ht="11.25" customHeight="1" x14ac:dyDescent="0.2"/>
    <row r="1371" s="7" customFormat="1" ht="11.25" customHeight="1" x14ac:dyDescent="0.2"/>
    <row r="1372" s="7" customFormat="1" ht="11.25" customHeight="1" x14ac:dyDescent="0.2"/>
    <row r="1373" s="7" customFormat="1" ht="11.25" customHeight="1" x14ac:dyDescent="0.2"/>
    <row r="1374" s="7" customFormat="1" ht="11.25" customHeight="1" x14ac:dyDescent="0.2"/>
    <row r="1375" s="7" customFormat="1" ht="11.25" customHeight="1" x14ac:dyDescent="0.2"/>
    <row r="1376" s="7" customFormat="1" ht="11.25" customHeight="1" x14ac:dyDescent="0.2"/>
    <row r="1377" s="7" customFormat="1" ht="11.25" customHeight="1" x14ac:dyDescent="0.2"/>
    <row r="1378" s="7" customFormat="1" ht="11.25" customHeight="1" x14ac:dyDescent="0.2"/>
    <row r="1379" s="7" customFormat="1" ht="11.25" customHeight="1" x14ac:dyDescent="0.2"/>
    <row r="1380" s="7" customFormat="1" ht="11.25" customHeight="1" x14ac:dyDescent="0.2"/>
    <row r="1381" s="7" customFormat="1" ht="11.25" customHeight="1" x14ac:dyDescent="0.2"/>
    <row r="1382" s="7" customFormat="1" ht="11.25" customHeight="1" x14ac:dyDescent="0.2"/>
    <row r="1383" s="7" customFormat="1" ht="11.25" customHeight="1" x14ac:dyDescent="0.2"/>
    <row r="1384" s="7" customFormat="1" ht="11.25" customHeight="1" x14ac:dyDescent="0.2"/>
    <row r="1385" s="7" customFormat="1" ht="11.25" customHeight="1" x14ac:dyDescent="0.2"/>
    <row r="1386" s="7" customFormat="1" ht="11.25" customHeight="1" x14ac:dyDescent="0.2"/>
    <row r="1387" s="7" customFormat="1" ht="11.25" customHeight="1" x14ac:dyDescent="0.2"/>
    <row r="1388" s="7" customFormat="1" ht="11.25" customHeight="1" x14ac:dyDescent="0.2"/>
    <row r="1389" s="7" customFormat="1" ht="11.25" customHeight="1" x14ac:dyDescent="0.2"/>
    <row r="1390" s="7" customFormat="1" ht="11.25" customHeight="1" x14ac:dyDescent="0.2"/>
    <row r="1391" s="7" customFormat="1" ht="11.25" customHeight="1" x14ac:dyDescent="0.2"/>
    <row r="1392" s="7" customFormat="1" ht="11.25" customHeight="1" x14ac:dyDescent="0.2"/>
    <row r="1393" s="7" customFormat="1" ht="11.25" customHeight="1" x14ac:dyDescent="0.2"/>
    <row r="1394" s="7" customFormat="1" ht="11.25" customHeight="1" x14ac:dyDescent="0.2"/>
    <row r="1395" s="7" customFormat="1" ht="11.25" customHeight="1" x14ac:dyDescent="0.2"/>
    <row r="1396" s="7" customFormat="1" ht="11.25" customHeight="1" x14ac:dyDescent="0.2"/>
    <row r="1397" s="7" customFormat="1" ht="11.25" customHeight="1" x14ac:dyDescent="0.2"/>
    <row r="1398" s="7" customFormat="1" ht="11.25" customHeight="1" x14ac:dyDescent="0.2"/>
    <row r="1399" s="7" customFormat="1" ht="11.25" customHeight="1" x14ac:dyDescent="0.2"/>
    <row r="1400" s="7" customFormat="1" ht="11.25" customHeight="1" x14ac:dyDescent="0.2"/>
    <row r="1401" s="7" customFormat="1" ht="11.25" customHeight="1" x14ac:dyDescent="0.2"/>
    <row r="1402" s="7" customFormat="1" ht="11.25" customHeight="1" x14ac:dyDescent="0.2"/>
    <row r="1403" s="7" customFormat="1" ht="11.25" customHeight="1" x14ac:dyDescent="0.2"/>
    <row r="1404" s="7" customFormat="1" ht="11.25" customHeight="1" x14ac:dyDescent="0.2"/>
    <row r="1405" s="7" customFormat="1" ht="11.25" customHeight="1" x14ac:dyDescent="0.2"/>
    <row r="1406" s="7" customFormat="1" ht="11.25" customHeight="1" x14ac:dyDescent="0.2"/>
    <row r="1407" s="7" customFormat="1" ht="11.25" customHeight="1" x14ac:dyDescent="0.2"/>
    <row r="1408" s="7" customFormat="1" ht="11.25" customHeight="1" x14ac:dyDescent="0.2"/>
    <row r="1409" s="7" customFormat="1" ht="11.25" customHeight="1" x14ac:dyDescent="0.2"/>
    <row r="1410" s="7" customFormat="1" ht="11.25" customHeight="1" x14ac:dyDescent="0.2"/>
    <row r="1411" s="7" customFormat="1" ht="11.25" customHeight="1" x14ac:dyDescent="0.2"/>
    <row r="1412" s="7" customFormat="1" ht="11.25" customHeight="1" x14ac:dyDescent="0.2"/>
    <row r="1413" s="7" customFormat="1" ht="11.25" customHeight="1" x14ac:dyDescent="0.2"/>
    <row r="1414" s="7" customFormat="1" ht="11.25" customHeight="1" x14ac:dyDescent="0.2"/>
    <row r="1415" s="7" customFormat="1" ht="11.25" customHeight="1" x14ac:dyDescent="0.2"/>
    <row r="1416" s="7" customFormat="1" ht="11.25" customHeight="1" x14ac:dyDescent="0.2"/>
    <row r="1417" s="7" customFormat="1" ht="11.25" customHeight="1" x14ac:dyDescent="0.2"/>
    <row r="1418" s="7" customFormat="1" ht="11.25" customHeight="1" x14ac:dyDescent="0.2"/>
    <row r="1419" s="7" customFormat="1" ht="11.25" customHeight="1" x14ac:dyDescent="0.2"/>
    <row r="1420" s="7" customFormat="1" ht="11.25" customHeight="1" x14ac:dyDescent="0.2"/>
    <row r="1421" s="7" customFormat="1" ht="11.25" customHeight="1" x14ac:dyDescent="0.2"/>
    <row r="1422" s="7" customFormat="1" ht="11.25" customHeight="1" x14ac:dyDescent="0.2"/>
    <row r="1423" s="7" customFormat="1" ht="11.25" customHeight="1" x14ac:dyDescent="0.2"/>
    <row r="1424" s="7" customFormat="1" ht="11.25" customHeight="1" x14ac:dyDescent="0.2"/>
    <row r="1425" s="7" customFormat="1" ht="11.25" customHeight="1" x14ac:dyDescent="0.2"/>
    <row r="1426" s="7" customFormat="1" ht="11.25" customHeight="1" x14ac:dyDescent="0.2"/>
    <row r="1427" s="7" customFormat="1" ht="11.25" customHeight="1" x14ac:dyDescent="0.2"/>
    <row r="1428" s="7" customFormat="1" ht="11.25" customHeight="1" x14ac:dyDescent="0.2"/>
    <row r="1429" s="7" customFormat="1" ht="11.25" customHeight="1" x14ac:dyDescent="0.2"/>
    <row r="1430" s="7" customFormat="1" ht="11.25" customHeight="1" x14ac:dyDescent="0.2"/>
    <row r="1431" s="7" customFormat="1" ht="11.25" customHeight="1" x14ac:dyDescent="0.2"/>
    <row r="1432" s="7" customFormat="1" ht="11.25" customHeight="1" x14ac:dyDescent="0.2"/>
    <row r="1433" s="7" customFormat="1" ht="11.25" customHeight="1" x14ac:dyDescent="0.2"/>
    <row r="1434" s="7" customFormat="1" ht="11.25" customHeight="1" x14ac:dyDescent="0.2"/>
    <row r="1435" s="7" customFormat="1" ht="11.25" customHeight="1" x14ac:dyDescent="0.2"/>
    <row r="1436" s="7" customFormat="1" ht="11.25" customHeight="1" x14ac:dyDescent="0.2"/>
    <row r="1437" s="7" customFormat="1" ht="11.25" customHeight="1" x14ac:dyDescent="0.2"/>
    <row r="1438" s="7" customFormat="1" ht="11.25" customHeight="1" x14ac:dyDescent="0.2"/>
    <row r="1439" s="7" customFormat="1" ht="11.25" customHeight="1" x14ac:dyDescent="0.2"/>
    <row r="1440" s="7" customFormat="1" ht="11.25" customHeight="1" x14ac:dyDescent="0.2"/>
    <row r="1441" s="7" customFormat="1" ht="11.25" customHeight="1" x14ac:dyDescent="0.2"/>
    <row r="1442" s="7" customFormat="1" ht="11.25" customHeight="1" x14ac:dyDescent="0.2"/>
    <row r="1443" s="7" customFormat="1" ht="11.25" customHeight="1" x14ac:dyDescent="0.2"/>
    <row r="1444" s="7" customFormat="1" ht="11.25" customHeight="1" x14ac:dyDescent="0.2"/>
    <row r="1445" s="7" customFormat="1" ht="11.25" customHeight="1" x14ac:dyDescent="0.2"/>
    <row r="1446" s="7" customFormat="1" ht="11.25" customHeight="1" x14ac:dyDescent="0.2"/>
    <row r="1447" s="7" customFormat="1" ht="11.25" customHeight="1" x14ac:dyDescent="0.2"/>
    <row r="1448" s="7" customFormat="1" ht="11.25" customHeight="1" x14ac:dyDescent="0.2"/>
    <row r="1449" s="7" customFormat="1" ht="11.25" customHeight="1" x14ac:dyDescent="0.2"/>
    <row r="1450" s="7" customFormat="1" ht="11.25" customHeight="1" x14ac:dyDescent="0.2"/>
    <row r="1451" s="7" customFormat="1" ht="11.25" customHeight="1" x14ac:dyDescent="0.2"/>
    <row r="1452" s="7" customFormat="1" ht="11.25" customHeight="1" x14ac:dyDescent="0.2"/>
    <row r="1453" s="7" customFormat="1" ht="11.25" customHeight="1" x14ac:dyDescent="0.2"/>
    <row r="1454" s="7" customFormat="1" ht="11.25" customHeight="1" x14ac:dyDescent="0.2"/>
    <row r="1455" s="7" customFormat="1" ht="11.25" customHeight="1" x14ac:dyDescent="0.2"/>
    <row r="1456" s="7" customFormat="1" ht="11.25" customHeight="1" x14ac:dyDescent="0.2"/>
    <row r="1457" s="7" customFormat="1" ht="11.25" customHeight="1" x14ac:dyDescent="0.2"/>
    <row r="1458" s="7" customFormat="1" ht="11.25" customHeight="1" x14ac:dyDescent="0.2"/>
    <row r="1459" s="7" customFormat="1" ht="11.25" customHeight="1" x14ac:dyDescent="0.2"/>
    <row r="1460" s="7" customFormat="1" ht="11.25" customHeight="1" x14ac:dyDescent="0.2"/>
    <row r="1461" s="7" customFormat="1" ht="11.25" customHeight="1" x14ac:dyDescent="0.2"/>
    <row r="1462" s="7" customFormat="1" ht="11.25" customHeight="1" x14ac:dyDescent="0.2"/>
    <row r="1463" s="7" customFormat="1" ht="11.25" customHeight="1" x14ac:dyDescent="0.2"/>
    <row r="1464" s="7" customFormat="1" ht="11.25" customHeight="1" x14ac:dyDescent="0.2"/>
    <row r="1465" s="7" customFormat="1" ht="11.25" customHeight="1" x14ac:dyDescent="0.2"/>
    <row r="1466" s="7" customFormat="1" ht="11.25" customHeight="1" x14ac:dyDescent="0.2"/>
    <row r="1467" s="7" customFormat="1" ht="11.25" customHeight="1" x14ac:dyDescent="0.2"/>
    <row r="1468" s="7" customFormat="1" ht="11.25" customHeight="1" x14ac:dyDescent="0.2"/>
    <row r="1469" s="7" customFormat="1" ht="11.25" customHeight="1" x14ac:dyDescent="0.2"/>
    <row r="1470" s="7" customFormat="1" ht="11.25" customHeight="1" x14ac:dyDescent="0.2"/>
    <row r="1471" s="7" customFormat="1" ht="11.25" customHeight="1" x14ac:dyDescent="0.2"/>
    <row r="1472" s="7" customFormat="1" ht="11.25" customHeight="1" x14ac:dyDescent="0.2"/>
    <row r="1473" s="7" customFormat="1" ht="11.25" customHeight="1" x14ac:dyDescent="0.2"/>
    <row r="1474" s="7" customFormat="1" ht="11.25" customHeight="1" x14ac:dyDescent="0.2"/>
    <row r="1475" s="7" customFormat="1" ht="11.25" customHeight="1" x14ac:dyDescent="0.2"/>
    <row r="1476" s="7" customFormat="1" ht="11.25" customHeight="1" x14ac:dyDescent="0.2"/>
    <row r="1477" s="7" customFormat="1" ht="11.25" customHeight="1" x14ac:dyDescent="0.2"/>
    <row r="1478" s="7" customFormat="1" ht="11.25" customHeight="1" x14ac:dyDescent="0.2"/>
    <row r="1479" s="7" customFormat="1" ht="11.25" customHeight="1" x14ac:dyDescent="0.2"/>
    <row r="1480" s="7" customFormat="1" ht="11.25" customHeight="1" x14ac:dyDescent="0.2"/>
    <row r="1481" s="7" customFormat="1" ht="11.25" customHeight="1" x14ac:dyDescent="0.2"/>
    <row r="1482" s="7" customFormat="1" ht="11.25" customHeight="1" x14ac:dyDescent="0.2"/>
    <row r="1483" s="7" customFormat="1" ht="11.25" customHeight="1" x14ac:dyDescent="0.2"/>
    <row r="1484" s="7" customFormat="1" ht="11.25" customHeight="1" x14ac:dyDescent="0.2"/>
    <row r="1485" s="7" customFormat="1" ht="11.25" customHeight="1" x14ac:dyDescent="0.2"/>
    <row r="1486" s="7" customFormat="1" ht="11.25" customHeight="1" x14ac:dyDescent="0.2"/>
    <row r="1487" s="7" customFormat="1" ht="11.25" customHeight="1" x14ac:dyDescent="0.2"/>
    <row r="1488" s="7" customFormat="1" ht="11.25" customHeight="1" x14ac:dyDescent="0.2"/>
    <row r="1489" s="7" customFormat="1" ht="11.25" customHeight="1" x14ac:dyDescent="0.2"/>
    <row r="1490" s="7" customFormat="1" ht="11.25" customHeight="1" x14ac:dyDescent="0.2"/>
    <row r="1491" s="7" customFormat="1" ht="11.25" customHeight="1" x14ac:dyDescent="0.2"/>
    <row r="1492" s="7" customFormat="1" ht="11.25" customHeight="1" x14ac:dyDescent="0.2"/>
    <row r="1493" s="7" customFormat="1" ht="11.25" customHeight="1" x14ac:dyDescent="0.2"/>
    <row r="1494" s="7" customFormat="1" ht="11.25" customHeight="1" x14ac:dyDescent="0.2"/>
    <row r="1495" s="7" customFormat="1" ht="11.25" customHeight="1" x14ac:dyDescent="0.2"/>
    <row r="1496" s="7" customFormat="1" ht="11.25" customHeight="1" x14ac:dyDescent="0.2"/>
    <row r="1497" s="7" customFormat="1" ht="11.25" customHeight="1" x14ac:dyDescent="0.2"/>
    <row r="1498" s="7" customFormat="1" ht="11.25" customHeight="1" x14ac:dyDescent="0.2"/>
    <row r="1499" s="7" customFormat="1" ht="11.25" customHeight="1" x14ac:dyDescent="0.2"/>
    <row r="1500" s="7" customFormat="1" ht="11.25" customHeight="1" x14ac:dyDescent="0.2"/>
    <row r="1501" s="7" customFormat="1" ht="11.25" customHeight="1" x14ac:dyDescent="0.2"/>
    <row r="1502" s="7" customFormat="1" ht="11.25" customHeight="1" x14ac:dyDescent="0.2"/>
    <row r="1503" s="7" customFormat="1" ht="11.25" customHeight="1" x14ac:dyDescent="0.2"/>
    <row r="1504" s="7" customFormat="1" ht="11.25" customHeight="1" x14ac:dyDescent="0.2"/>
    <row r="1505" s="7" customFormat="1" ht="11.25" customHeight="1" x14ac:dyDescent="0.2"/>
    <row r="1506" s="7" customFormat="1" ht="11.25" customHeight="1" x14ac:dyDescent="0.2"/>
    <row r="1507" s="7" customFormat="1" ht="11.25" customHeight="1" x14ac:dyDescent="0.2"/>
    <row r="1508" s="7" customFormat="1" ht="11.25" customHeight="1" x14ac:dyDescent="0.2"/>
    <row r="1509" s="7" customFormat="1" ht="11.25" customHeight="1" x14ac:dyDescent="0.2"/>
    <row r="1510" s="7" customFormat="1" ht="11.25" customHeight="1" x14ac:dyDescent="0.2"/>
    <row r="1511" s="7" customFormat="1" ht="11.25" customHeight="1" x14ac:dyDescent="0.2"/>
    <row r="1512" s="7" customFormat="1" ht="11.25" customHeight="1" x14ac:dyDescent="0.2"/>
    <row r="1513" s="7" customFormat="1" ht="11.25" customHeight="1" x14ac:dyDescent="0.2"/>
    <row r="1514" s="7" customFormat="1" ht="11.25" customHeight="1" x14ac:dyDescent="0.2"/>
    <row r="1515" s="7" customFormat="1" ht="11.25" customHeight="1" x14ac:dyDescent="0.2"/>
    <row r="1516" s="7" customFormat="1" ht="11.25" customHeight="1" x14ac:dyDescent="0.2"/>
    <row r="1517" s="7" customFormat="1" ht="11.25" customHeight="1" x14ac:dyDescent="0.2"/>
    <row r="1518" s="7" customFormat="1" ht="11.25" customHeight="1" x14ac:dyDescent="0.2"/>
    <row r="1519" s="7" customFormat="1" ht="11.25" customHeight="1" x14ac:dyDescent="0.2"/>
    <row r="1520" s="7" customFormat="1" ht="11.25" customHeight="1" x14ac:dyDescent="0.2"/>
    <row r="1521" s="7" customFormat="1" ht="11.25" customHeight="1" x14ac:dyDescent="0.2"/>
    <row r="1522" s="7" customFormat="1" ht="11.25" customHeight="1" x14ac:dyDescent="0.2"/>
    <row r="1523" s="7" customFormat="1" ht="11.25" customHeight="1" x14ac:dyDescent="0.2"/>
    <row r="1524" s="7" customFormat="1" ht="11.25" customHeight="1" x14ac:dyDescent="0.2"/>
    <row r="1525" s="7" customFormat="1" ht="11.25" customHeight="1" x14ac:dyDescent="0.2"/>
    <row r="1526" s="7" customFormat="1" ht="11.25" customHeight="1" x14ac:dyDescent="0.2"/>
    <row r="1527" s="7" customFormat="1" ht="11.25" customHeight="1" x14ac:dyDescent="0.2"/>
    <row r="1528" s="7" customFormat="1" ht="11.25" customHeight="1" x14ac:dyDescent="0.2"/>
    <row r="1529" s="7" customFormat="1" ht="11.25" customHeight="1" x14ac:dyDescent="0.2"/>
    <row r="1530" s="7" customFormat="1" ht="11.25" customHeight="1" x14ac:dyDescent="0.2"/>
    <row r="1531" s="7" customFormat="1" ht="11.25" customHeight="1" x14ac:dyDescent="0.2"/>
    <row r="1532" s="7" customFormat="1" ht="11.25" customHeight="1" x14ac:dyDescent="0.2"/>
    <row r="1533" s="7" customFormat="1" ht="11.25" customHeight="1" x14ac:dyDescent="0.2"/>
    <row r="1534" s="7" customFormat="1" ht="11.25" customHeight="1" x14ac:dyDescent="0.2"/>
    <row r="1535" s="7" customFormat="1" ht="11.25" customHeight="1" x14ac:dyDescent="0.2"/>
    <row r="1536" s="7" customFormat="1" ht="11.25" customHeight="1" x14ac:dyDescent="0.2"/>
    <row r="1537" s="7" customFormat="1" ht="11.25" customHeight="1" x14ac:dyDescent="0.2"/>
    <row r="1538" s="7" customFormat="1" ht="11.25" customHeight="1" x14ac:dyDescent="0.2"/>
    <row r="1539" s="7" customFormat="1" ht="11.25" customHeight="1" x14ac:dyDescent="0.2"/>
    <row r="1540" s="7" customFormat="1" ht="11.25" customHeight="1" x14ac:dyDescent="0.2"/>
    <row r="1541" s="7" customFormat="1" ht="11.25" customHeight="1" x14ac:dyDescent="0.2"/>
    <row r="1542" s="7" customFormat="1" ht="11.25" customHeight="1" x14ac:dyDescent="0.2"/>
    <row r="1543" s="7" customFormat="1" ht="11.25" customHeight="1" x14ac:dyDescent="0.2"/>
    <row r="1544" s="7" customFormat="1" ht="11.25" customHeight="1" x14ac:dyDescent="0.2"/>
    <row r="1545" s="7" customFormat="1" ht="11.25" customHeight="1" x14ac:dyDescent="0.2"/>
    <row r="1546" s="7" customFormat="1" ht="11.25" customHeight="1" x14ac:dyDescent="0.2"/>
    <row r="1547" s="7" customFormat="1" ht="11.25" customHeight="1" x14ac:dyDescent="0.2"/>
    <row r="1548" s="7" customFormat="1" ht="11.25" customHeight="1" x14ac:dyDescent="0.2"/>
    <row r="1549" s="7" customFormat="1" ht="11.25" customHeight="1" x14ac:dyDescent="0.2"/>
    <row r="1550" s="7" customFormat="1" ht="11.25" customHeight="1" x14ac:dyDescent="0.2"/>
    <row r="1551" s="7" customFormat="1" ht="11.25" customHeight="1" x14ac:dyDescent="0.2"/>
    <row r="1552" s="7" customFormat="1" ht="11.25" customHeight="1" x14ac:dyDescent="0.2"/>
    <row r="1553" s="7" customFormat="1" ht="11.25" customHeight="1" x14ac:dyDescent="0.2"/>
    <row r="1554" s="7" customFormat="1" ht="11.25" customHeight="1" x14ac:dyDescent="0.2"/>
    <row r="1555" s="7" customFormat="1" ht="11.25" customHeight="1" x14ac:dyDescent="0.2"/>
    <row r="1556" s="7" customFormat="1" ht="11.25" customHeight="1" x14ac:dyDescent="0.2"/>
    <row r="1557" s="7" customFormat="1" ht="11.25" customHeight="1" x14ac:dyDescent="0.2"/>
    <row r="1558" s="7" customFormat="1" ht="11.25" customHeight="1" x14ac:dyDescent="0.2"/>
    <row r="1559" s="7" customFormat="1" ht="11.25" customHeight="1" x14ac:dyDescent="0.2"/>
    <row r="1560" s="7" customFormat="1" ht="11.25" customHeight="1" x14ac:dyDescent="0.2"/>
    <row r="1561" s="7" customFormat="1" ht="11.25" customHeight="1" x14ac:dyDescent="0.2"/>
    <row r="1562" s="7" customFormat="1" ht="11.25" customHeight="1" x14ac:dyDescent="0.2"/>
    <row r="1563" s="7" customFormat="1" ht="11.25" customHeight="1" x14ac:dyDescent="0.2"/>
    <row r="1564" s="7" customFormat="1" ht="11.25" customHeight="1" x14ac:dyDescent="0.2"/>
    <row r="1565" s="7" customFormat="1" ht="11.25" customHeight="1" x14ac:dyDescent="0.2"/>
    <row r="1566" s="7" customFormat="1" ht="11.25" customHeight="1" x14ac:dyDescent="0.2"/>
    <row r="1567" s="7" customFormat="1" ht="11.25" customHeight="1" x14ac:dyDescent="0.2"/>
    <row r="1568" s="7" customFormat="1" ht="11.25" customHeight="1" x14ac:dyDescent="0.2"/>
    <row r="1569" s="7" customFormat="1" ht="11.25" customHeight="1" x14ac:dyDescent="0.2"/>
    <row r="1570" s="7" customFormat="1" ht="11.25" customHeight="1" x14ac:dyDescent="0.2"/>
    <row r="1571" s="7" customFormat="1" ht="11.25" customHeight="1" x14ac:dyDescent="0.2"/>
    <row r="1572" s="7" customFormat="1" ht="11.25" customHeight="1" x14ac:dyDescent="0.2"/>
    <row r="1573" s="7" customFormat="1" ht="11.25" customHeight="1" x14ac:dyDescent="0.2"/>
    <row r="1574" s="7" customFormat="1" ht="11.25" customHeight="1" x14ac:dyDescent="0.2"/>
    <row r="1575" s="7" customFormat="1" ht="11.25" customHeight="1" x14ac:dyDescent="0.2"/>
    <row r="1576" s="7" customFormat="1" ht="11.25" customHeight="1" x14ac:dyDescent="0.2"/>
    <row r="1577" s="7" customFormat="1" ht="11.25" customHeight="1" x14ac:dyDescent="0.2"/>
    <row r="1578" s="7" customFormat="1" ht="11.25" customHeight="1" x14ac:dyDescent="0.2"/>
    <row r="1579" s="7" customFormat="1" ht="11.25" customHeight="1" x14ac:dyDescent="0.2"/>
    <row r="1580" s="7" customFormat="1" ht="11.25" customHeight="1" x14ac:dyDescent="0.2"/>
    <row r="1581" s="7" customFormat="1" ht="11.25" customHeight="1" x14ac:dyDescent="0.2"/>
    <row r="1582" s="7" customFormat="1" ht="11.25" customHeight="1" x14ac:dyDescent="0.2"/>
    <row r="1583" s="7" customFormat="1" ht="11.25" customHeight="1" x14ac:dyDescent="0.2"/>
    <row r="1584" s="7" customFormat="1" ht="11.25" customHeight="1" x14ac:dyDescent="0.2"/>
    <row r="1585" s="7" customFormat="1" ht="11.25" customHeight="1" x14ac:dyDescent="0.2"/>
    <row r="1586" s="7" customFormat="1" ht="11.25" customHeight="1" x14ac:dyDescent="0.2"/>
    <row r="1587" s="7" customFormat="1" ht="11.25" customHeight="1" x14ac:dyDescent="0.2"/>
    <row r="1588" s="7" customFormat="1" ht="11.25" customHeight="1" x14ac:dyDescent="0.2"/>
    <row r="1589" s="7" customFormat="1" ht="11.25" customHeight="1" x14ac:dyDescent="0.2"/>
    <row r="1590" s="7" customFormat="1" ht="11.25" customHeight="1" x14ac:dyDescent="0.2"/>
    <row r="1591" s="7" customFormat="1" ht="11.25" customHeight="1" x14ac:dyDescent="0.2"/>
    <row r="1592" s="7" customFormat="1" ht="11.25" customHeight="1" x14ac:dyDescent="0.2"/>
    <row r="1593" s="7" customFormat="1" ht="11.25" customHeight="1" x14ac:dyDescent="0.2"/>
    <row r="1594" s="7" customFormat="1" ht="11.25" customHeight="1" x14ac:dyDescent="0.2"/>
    <row r="1595" s="7" customFormat="1" ht="11.25" customHeight="1" x14ac:dyDescent="0.2"/>
    <row r="1596" s="7" customFormat="1" ht="11.25" customHeight="1" x14ac:dyDescent="0.2"/>
    <row r="1597" s="7" customFormat="1" ht="11.25" customHeight="1" x14ac:dyDescent="0.2"/>
    <row r="1598" s="7" customFormat="1" ht="11.25" customHeight="1" x14ac:dyDescent="0.2"/>
    <row r="1599" s="7" customFormat="1" ht="11.25" customHeight="1" x14ac:dyDescent="0.2"/>
    <row r="1600" s="7" customFormat="1" ht="11.25" customHeight="1" x14ac:dyDescent="0.2"/>
    <row r="1601" s="7" customFormat="1" ht="11.25" customHeight="1" x14ac:dyDescent="0.2"/>
    <row r="1602" s="7" customFormat="1" ht="11.25" customHeight="1" x14ac:dyDescent="0.2"/>
    <row r="1603" s="7" customFormat="1" ht="11.25" customHeight="1" x14ac:dyDescent="0.2"/>
    <row r="1604" s="7" customFormat="1" ht="11.25" customHeight="1" x14ac:dyDescent="0.2"/>
    <row r="1605" s="7" customFormat="1" ht="11.25" customHeight="1" x14ac:dyDescent="0.2"/>
    <row r="1606" s="7" customFormat="1" ht="11.25" customHeight="1" x14ac:dyDescent="0.2"/>
    <row r="1607" s="7" customFormat="1" ht="11.25" customHeight="1" x14ac:dyDescent="0.2"/>
    <row r="1608" s="7" customFormat="1" ht="11.25" customHeight="1" x14ac:dyDescent="0.2"/>
    <row r="1609" s="7" customFormat="1" ht="11.25" customHeight="1" x14ac:dyDescent="0.2"/>
    <row r="1610" s="7" customFormat="1" ht="11.25" customHeight="1" x14ac:dyDescent="0.2"/>
    <row r="1611" s="7" customFormat="1" ht="11.25" customHeight="1" x14ac:dyDescent="0.2"/>
    <row r="1612" s="7" customFormat="1" ht="11.25" customHeight="1" x14ac:dyDescent="0.2"/>
    <row r="1613" s="7" customFormat="1" ht="11.25" customHeight="1" x14ac:dyDescent="0.2"/>
    <row r="1614" s="7" customFormat="1" ht="11.25" customHeight="1" x14ac:dyDescent="0.2"/>
    <row r="1615" s="7" customFormat="1" ht="11.25" customHeight="1" x14ac:dyDescent="0.2"/>
    <row r="1616" s="7" customFormat="1" ht="11.25" customHeight="1" x14ac:dyDescent="0.2"/>
    <row r="1617" s="7" customFormat="1" ht="11.25" customHeight="1" x14ac:dyDescent="0.2"/>
    <row r="1618" s="7" customFormat="1" ht="11.25" customHeight="1" x14ac:dyDescent="0.2"/>
    <row r="1619" s="7" customFormat="1" ht="11.25" customHeight="1" x14ac:dyDescent="0.2"/>
    <row r="1620" s="7" customFormat="1" ht="11.25" customHeight="1" x14ac:dyDescent="0.2"/>
    <row r="1621" s="7" customFormat="1" ht="11.25" customHeight="1" x14ac:dyDescent="0.2"/>
    <row r="1622" s="7" customFormat="1" ht="11.25" customHeight="1" x14ac:dyDescent="0.2"/>
    <row r="1623" s="7" customFormat="1" ht="11.25" customHeight="1" x14ac:dyDescent="0.2"/>
    <row r="1624" s="7" customFormat="1" ht="11.25" customHeight="1" x14ac:dyDescent="0.2"/>
    <row r="1625" s="7" customFormat="1" ht="11.25" customHeight="1" x14ac:dyDescent="0.2"/>
    <row r="1626" s="7" customFormat="1" ht="11.25" customHeight="1" x14ac:dyDescent="0.2"/>
    <row r="1627" s="7" customFormat="1" ht="11.25" customHeight="1" x14ac:dyDescent="0.2"/>
    <row r="1628" s="7" customFormat="1" ht="11.25" customHeight="1" x14ac:dyDescent="0.2"/>
    <row r="1629" s="7" customFormat="1" ht="11.25" customHeight="1" x14ac:dyDescent="0.2"/>
    <row r="1630" s="7" customFormat="1" ht="11.25" customHeight="1" x14ac:dyDescent="0.2"/>
    <row r="1631" s="7" customFormat="1" ht="11.25" customHeight="1" x14ac:dyDescent="0.2"/>
    <row r="1632" s="7" customFormat="1" ht="11.25" customHeight="1" x14ac:dyDescent="0.2"/>
    <row r="1633" s="7" customFormat="1" ht="11.25" customHeight="1" x14ac:dyDescent="0.2"/>
    <row r="1634" s="7" customFormat="1" ht="11.25" customHeight="1" x14ac:dyDescent="0.2"/>
    <row r="1635" s="7" customFormat="1" ht="11.25" customHeight="1" x14ac:dyDescent="0.2"/>
    <row r="1636" s="7" customFormat="1" ht="11.25" customHeight="1" x14ac:dyDescent="0.2"/>
    <row r="1637" s="7" customFormat="1" ht="11.25" customHeight="1" x14ac:dyDescent="0.2"/>
    <row r="1638" s="7" customFormat="1" ht="11.25" customHeight="1" x14ac:dyDescent="0.2"/>
    <row r="1639" s="7" customFormat="1" ht="11.25" customHeight="1" x14ac:dyDescent="0.2"/>
    <row r="1640" s="7" customFormat="1" ht="11.25" customHeight="1" x14ac:dyDescent="0.2"/>
    <row r="1641" s="7" customFormat="1" ht="11.25" customHeight="1" x14ac:dyDescent="0.2"/>
    <row r="1642" s="7" customFormat="1" ht="11.25" customHeight="1" x14ac:dyDescent="0.2"/>
    <row r="1643" s="7" customFormat="1" ht="11.25" customHeight="1" x14ac:dyDescent="0.2"/>
    <row r="1644" s="7" customFormat="1" ht="11.25" customHeight="1" x14ac:dyDescent="0.2"/>
    <row r="1645" s="7" customFormat="1" ht="11.25" customHeight="1" x14ac:dyDescent="0.2"/>
    <row r="1646" s="7" customFormat="1" ht="11.25" customHeight="1" x14ac:dyDescent="0.2"/>
    <row r="1647" s="7" customFormat="1" ht="11.25" customHeight="1" x14ac:dyDescent="0.2"/>
    <row r="1648" s="7" customFormat="1" ht="11.25" customHeight="1" x14ac:dyDescent="0.2"/>
    <row r="1649" s="7" customFormat="1" ht="11.25" customHeight="1" x14ac:dyDescent="0.2"/>
    <row r="1650" s="7" customFormat="1" ht="11.25" customHeight="1" x14ac:dyDescent="0.2"/>
    <row r="1651" s="7" customFormat="1" ht="11.25" customHeight="1" x14ac:dyDescent="0.2"/>
    <row r="1652" s="7" customFormat="1" ht="11.25" customHeight="1" x14ac:dyDescent="0.2"/>
    <row r="1653" s="7" customFormat="1" ht="11.25" customHeight="1" x14ac:dyDescent="0.2"/>
    <row r="1654" s="7" customFormat="1" ht="11.25" customHeight="1" x14ac:dyDescent="0.2"/>
    <row r="1655" s="7" customFormat="1" ht="11.25" customHeight="1" x14ac:dyDescent="0.2"/>
    <row r="1656" s="7" customFormat="1" ht="11.25" customHeight="1" x14ac:dyDescent="0.2"/>
    <row r="1657" s="7" customFormat="1" ht="11.25" customHeight="1" x14ac:dyDescent="0.2"/>
    <row r="1658" s="7" customFormat="1" ht="11.25" customHeight="1" x14ac:dyDescent="0.2"/>
    <row r="1659" s="7" customFormat="1" ht="11.25" customHeight="1" x14ac:dyDescent="0.2"/>
    <row r="1660" s="7" customFormat="1" ht="11.25" customHeight="1" x14ac:dyDescent="0.2"/>
    <row r="1661" s="7" customFormat="1" ht="11.25" customHeight="1" x14ac:dyDescent="0.2"/>
    <row r="1662" s="7" customFormat="1" ht="11.25" customHeight="1" x14ac:dyDescent="0.2"/>
    <row r="1663" s="7" customFormat="1" ht="11.25" customHeight="1" x14ac:dyDescent="0.2"/>
    <row r="1664" s="7" customFormat="1" ht="11.25" customHeight="1" x14ac:dyDescent="0.2"/>
    <row r="1665" s="7" customFormat="1" ht="11.25" customHeight="1" x14ac:dyDescent="0.2"/>
    <row r="1666" s="7" customFormat="1" ht="11.25" customHeight="1" x14ac:dyDescent="0.2"/>
    <row r="1667" s="7" customFormat="1" ht="11.25" customHeight="1" x14ac:dyDescent="0.2"/>
    <row r="1668" s="7" customFormat="1" ht="11.25" customHeight="1" x14ac:dyDescent="0.2"/>
    <row r="1669" s="7" customFormat="1" ht="11.25" customHeight="1" x14ac:dyDescent="0.2"/>
    <row r="1670" s="7" customFormat="1" ht="11.25" customHeight="1" x14ac:dyDescent="0.2"/>
    <row r="1671" s="7" customFormat="1" ht="11.25" customHeight="1" x14ac:dyDescent="0.2"/>
    <row r="1672" s="7" customFormat="1" ht="11.25" customHeight="1" x14ac:dyDescent="0.2"/>
    <row r="1673" s="7" customFormat="1" ht="11.25" customHeight="1" x14ac:dyDescent="0.2"/>
    <row r="1674" s="7" customFormat="1" ht="11.25" customHeight="1" x14ac:dyDescent="0.2"/>
    <row r="1675" s="7" customFormat="1" ht="11.25" customHeight="1" x14ac:dyDescent="0.2"/>
    <row r="1676" s="7" customFormat="1" ht="11.25" customHeight="1" x14ac:dyDescent="0.2"/>
    <row r="1677" s="7" customFormat="1" ht="11.25" customHeight="1" x14ac:dyDescent="0.2"/>
    <row r="1678" s="7" customFormat="1" ht="11.25" customHeight="1" x14ac:dyDescent="0.2"/>
    <row r="1679" s="7" customFormat="1" ht="11.25" customHeight="1" x14ac:dyDescent="0.2"/>
    <row r="1680" s="7" customFormat="1" ht="11.25" customHeight="1" x14ac:dyDescent="0.2"/>
    <row r="1681" s="7" customFormat="1" ht="11.25" customHeight="1" x14ac:dyDescent="0.2"/>
    <row r="1682" s="7" customFormat="1" ht="11.25" customHeight="1" x14ac:dyDescent="0.2"/>
    <row r="1683" s="7" customFormat="1" ht="11.25" customHeight="1" x14ac:dyDescent="0.2"/>
    <row r="1684" s="7" customFormat="1" ht="11.25" customHeight="1" x14ac:dyDescent="0.2"/>
    <row r="1685" s="7" customFormat="1" ht="11.25" customHeight="1" x14ac:dyDescent="0.2"/>
    <row r="1686" s="7" customFormat="1" ht="11.25" customHeight="1" x14ac:dyDescent="0.2"/>
    <row r="1687" s="7" customFormat="1" ht="11.25" customHeight="1" x14ac:dyDescent="0.2"/>
    <row r="1688" s="7" customFormat="1" ht="11.25" customHeight="1" x14ac:dyDescent="0.2"/>
    <row r="1689" s="7" customFormat="1" ht="11.25" customHeight="1" x14ac:dyDescent="0.2"/>
    <row r="1690" s="7" customFormat="1" ht="11.25" customHeight="1" x14ac:dyDescent="0.2"/>
    <row r="1691" s="7" customFormat="1" ht="11.25" customHeight="1" x14ac:dyDescent="0.2"/>
    <row r="1692" s="7" customFormat="1" ht="11.25" customHeight="1" x14ac:dyDescent="0.2"/>
    <row r="1693" s="7" customFormat="1" ht="11.25" customHeight="1" x14ac:dyDescent="0.2"/>
    <row r="1694" s="7" customFormat="1" ht="11.25" customHeight="1" x14ac:dyDescent="0.2"/>
    <row r="1695" s="7" customFormat="1" ht="11.25" customHeight="1" x14ac:dyDescent="0.2"/>
    <row r="1696" s="7" customFormat="1" ht="11.25" customHeight="1" x14ac:dyDescent="0.2"/>
    <row r="1697" spans="1:15" s="7" customFormat="1" ht="11.25" customHeight="1" x14ac:dyDescent="0.2">
      <c r="B1697" s="4"/>
      <c r="C1697" s="14"/>
    </row>
    <row r="1698" spans="1:15" s="7" customFormat="1" ht="11.25" customHeight="1" x14ac:dyDescent="0.2">
      <c r="B1698" s="4"/>
      <c r="C1698" s="14"/>
    </row>
    <row r="1699" spans="1:15" s="7" customFormat="1" ht="11.25" customHeight="1" x14ac:dyDescent="0.2">
      <c r="B1699" s="4"/>
      <c r="C1699" s="14"/>
    </row>
    <row r="1700" spans="1:15" s="7" customFormat="1" ht="11.25" customHeight="1" x14ac:dyDescent="0.2"/>
    <row r="1701" spans="1:15" s="7" customFormat="1" ht="11.25" customHeight="1" x14ac:dyDescent="0.2">
      <c r="A1701" s="15"/>
      <c r="B1701" s="15"/>
      <c r="C1701" s="15"/>
      <c r="D1701" s="15"/>
      <c r="E1701" s="15"/>
      <c r="F1701" s="15"/>
      <c r="G1701" s="15"/>
      <c r="H1701" s="15"/>
      <c r="I1701" s="15"/>
      <c r="J1701" s="15"/>
    </row>
    <row r="1702" spans="1:15" s="7" customFormat="1" ht="11.25" customHeight="1" x14ac:dyDescent="0.2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</row>
    <row r="1703" spans="1:15" s="7" customFormat="1" ht="11.25" customHeight="1" x14ac:dyDescent="0.2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</row>
    <row r="1704" spans="1:15" s="7" customFormat="1" ht="11.25" customHeight="1" x14ac:dyDescent="0.2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</row>
    <row r="1705" spans="1:15" s="7" customFormat="1" ht="11.25" customHeight="1" x14ac:dyDescent="0.2">
      <c r="A1705" s="15"/>
      <c r="B1705" s="15"/>
      <c r="C1705" s="15"/>
      <c r="D1705" s="15"/>
      <c r="E1705" s="15"/>
      <c r="F1705" s="15"/>
      <c r="G1705" s="15"/>
      <c r="H1705" s="15"/>
      <c r="I1705" s="15"/>
      <c r="J1705" s="15"/>
    </row>
    <row r="1706" spans="1:15" s="7" customFormat="1" ht="11.25" customHeight="1" x14ac:dyDescent="0.2">
      <c r="A1706" s="15"/>
      <c r="B1706" s="15"/>
      <c r="C1706" s="15"/>
      <c r="D1706" s="15"/>
      <c r="E1706" s="15"/>
      <c r="F1706" s="15"/>
      <c r="G1706" s="15"/>
      <c r="H1706" s="15"/>
      <c r="I1706" s="15"/>
      <c r="J1706" s="15"/>
      <c r="K1706" s="4"/>
      <c r="L1706" s="4"/>
      <c r="M1706" s="4"/>
      <c r="N1706" s="4"/>
      <c r="O1706" s="4"/>
    </row>
    <row r="1707" spans="1:15" s="7" customFormat="1" ht="11.25" customHeight="1" x14ac:dyDescent="0.2">
      <c r="A1707" s="15"/>
      <c r="B1707" s="15"/>
      <c r="C1707" s="15"/>
      <c r="D1707" s="15"/>
      <c r="E1707" s="15"/>
      <c r="F1707" s="15"/>
      <c r="G1707" s="15"/>
      <c r="H1707" s="15"/>
      <c r="I1707" s="15"/>
      <c r="J1707" s="15"/>
      <c r="K1707" s="4"/>
      <c r="L1707" s="4"/>
      <c r="M1707" s="4"/>
      <c r="N1707" s="4"/>
      <c r="O1707" s="4"/>
    </row>
    <row r="1708" spans="1:15" s="7" customFormat="1" ht="11.25" customHeight="1" x14ac:dyDescent="0.2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4"/>
      <c r="L1708" s="4"/>
      <c r="M1708" s="4"/>
      <c r="N1708" s="4"/>
      <c r="O1708" s="4"/>
    </row>
    <row r="1709" spans="1:15" s="7" customFormat="1" ht="11.25" customHeight="1" x14ac:dyDescent="0.2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4"/>
      <c r="L1709" s="4"/>
      <c r="M1709" s="4"/>
      <c r="N1709" s="4"/>
      <c r="O1709" s="4"/>
    </row>
    <row r="1710" spans="1:15" s="7" customFormat="1" ht="11.25" customHeight="1" x14ac:dyDescent="0.2">
      <c r="A1710" s="15"/>
      <c r="B1710" s="15"/>
      <c r="C1710" s="15"/>
      <c r="D1710" s="15"/>
      <c r="E1710" s="15"/>
      <c r="F1710" s="15"/>
      <c r="G1710" s="15"/>
      <c r="H1710" s="15"/>
      <c r="I1710" s="15"/>
      <c r="J1710" s="15"/>
      <c r="K1710" s="4"/>
      <c r="L1710" s="4"/>
      <c r="M1710" s="4"/>
      <c r="N1710" s="4"/>
      <c r="O1710" s="4"/>
    </row>
    <row r="1711" spans="1:15" s="7" customFormat="1" ht="11.25" customHeight="1" x14ac:dyDescent="0.2">
      <c r="A1711" s="15"/>
      <c r="B1711" s="15"/>
      <c r="C1711" s="15"/>
      <c r="D1711" s="15"/>
      <c r="E1711" s="15"/>
      <c r="F1711" s="15"/>
      <c r="G1711" s="15"/>
      <c r="H1711" s="15"/>
      <c r="I1711" s="15"/>
      <c r="J1711" s="15"/>
      <c r="K1711" s="4"/>
      <c r="L1711" s="4"/>
      <c r="M1711" s="4"/>
      <c r="N1711" s="4"/>
      <c r="O1711" s="4"/>
    </row>
    <row r="1712" spans="1:15" s="7" customFormat="1" ht="11.25" customHeight="1" x14ac:dyDescent="0.2">
      <c r="A1712" s="15"/>
      <c r="B1712" s="15"/>
      <c r="C1712" s="15"/>
      <c r="D1712" s="15"/>
      <c r="E1712" s="15"/>
      <c r="F1712" s="15"/>
      <c r="G1712" s="15"/>
      <c r="H1712" s="15"/>
      <c r="I1712" s="15"/>
      <c r="J1712" s="15"/>
      <c r="K1712" s="4"/>
      <c r="L1712" s="4"/>
      <c r="M1712" s="4"/>
      <c r="N1712" s="4"/>
      <c r="O1712" s="4"/>
    </row>
    <row r="1713" spans="1:16" s="7" customFormat="1" ht="11.25" customHeight="1" x14ac:dyDescent="0.2">
      <c r="A1713" s="15"/>
      <c r="B1713" s="15"/>
      <c r="C1713" s="15"/>
      <c r="D1713" s="15"/>
      <c r="E1713" s="15"/>
      <c r="F1713" s="15"/>
      <c r="G1713" s="15"/>
      <c r="H1713" s="15"/>
      <c r="I1713" s="15"/>
      <c r="J1713" s="15"/>
      <c r="K1713" s="4"/>
      <c r="L1713" s="4"/>
      <c r="M1713" s="4"/>
      <c r="N1713" s="4"/>
      <c r="O1713" s="4"/>
    </row>
    <row r="1714" spans="1:16" s="7" customFormat="1" ht="11.25" customHeight="1" x14ac:dyDescent="0.2">
      <c r="A1714" s="15"/>
      <c r="B1714" s="15"/>
      <c r="C1714" s="15"/>
      <c r="D1714" s="15"/>
      <c r="E1714" s="15"/>
      <c r="F1714" s="15"/>
      <c r="G1714" s="15"/>
      <c r="H1714" s="15"/>
      <c r="I1714" s="15"/>
      <c r="J1714" s="15"/>
      <c r="K1714" s="4"/>
      <c r="L1714" s="4"/>
      <c r="M1714" s="4"/>
      <c r="N1714" s="4"/>
      <c r="O1714" s="4"/>
    </row>
    <row r="1715" spans="1:16" x14ac:dyDescent="0.2">
      <c r="A1715" s="15"/>
      <c r="B1715" s="15"/>
      <c r="C1715" s="15"/>
      <c r="D1715" s="15"/>
      <c r="E1715" s="15"/>
      <c r="F1715" s="15"/>
      <c r="G1715" s="15"/>
      <c r="H1715" s="15"/>
      <c r="I1715" s="15"/>
      <c r="J1715" s="15"/>
      <c r="P1715" s="7"/>
    </row>
    <row r="1716" spans="1:16" x14ac:dyDescent="0.2">
      <c r="A1716" s="15"/>
      <c r="B1716" s="15"/>
      <c r="C1716" s="15"/>
      <c r="D1716" s="15"/>
      <c r="E1716" s="15"/>
      <c r="F1716" s="15"/>
      <c r="G1716" s="15"/>
      <c r="H1716" s="15"/>
      <c r="I1716" s="15"/>
      <c r="J1716" s="15"/>
      <c r="P1716" s="7"/>
    </row>
    <row r="1717" spans="1:16" x14ac:dyDescent="0.2">
      <c r="A1717" s="15"/>
      <c r="B1717" s="15"/>
      <c r="C1717" s="15"/>
      <c r="D1717" s="15"/>
      <c r="E1717" s="15"/>
      <c r="F1717" s="15"/>
      <c r="G1717" s="15"/>
      <c r="H1717" s="15"/>
      <c r="I1717" s="15"/>
      <c r="J1717" s="15"/>
      <c r="P1717" s="7"/>
    </row>
    <row r="1718" spans="1:16" x14ac:dyDescent="0.2">
      <c r="A1718" s="15"/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  <c r="P1718" s="7"/>
    </row>
    <row r="1719" spans="1:16" x14ac:dyDescent="0.2">
      <c r="A1719" s="15"/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  <c r="P1719" s="7"/>
    </row>
    <row r="1720" spans="1:16" x14ac:dyDescent="0.2">
      <c r="A1720" s="15"/>
      <c r="B1720" s="15"/>
      <c r="C1720" s="15"/>
      <c r="D1720" s="15"/>
      <c r="E1720" s="15"/>
      <c r="F1720" s="15"/>
      <c r="G1720" s="15"/>
      <c r="H1720" s="15"/>
      <c r="I1720" s="15"/>
      <c r="J1720" s="15"/>
      <c r="P1720" s="7"/>
    </row>
    <row r="1721" spans="1:16" x14ac:dyDescent="0.2">
      <c r="A1721" s="15"/>
      <c r="B1721" s="15"/>
      <c r="C1721" s="15"/>
      <c r="D1721" s="15"/>
      <c r="E1721" s="15"/>
      <c r="F1721" s="15"/>
      <c r="G1721" s="15"/>
      <c r="H1721" s="15"/>
      <c r="I1721" s="15"/>
      <c r="J1721" s="15"/>
      <c r="P1721" s="7"/>
    </row>
    <row r="1722" spans="1:16" x14ac:dyDescent="0.2">
      <c r="A1722" s="15"/>
      <c r="B1722" s="15"/>
      <c r="C1722" s="15"/>
      <c r="D1722" s="15"/>
      <c r="E1722" s="15"/>
      <c r="F1722" s="15"/>
      <c r="G1722" s="15"/>
      <c r="H1722" s="15"/>
      <c r="I1722" s="15"/>
      <c r="J1722" s="15"/>
      <c r="P1722" s="7"/>
    </row>
    <row r="1723" spans="1:16" x14ac:dyDescent="0.2">
      <c r="A1723" s="15"/>
      <c r="B1723" s="15"/>
      <c r="C1723" s="15"/>
      <c r="D1723" s="15"/>
      <c r="E1723" s="15"/>
      <c r="F1723" s="15"/>
      <c r="G1723" s="15"/>
      <c r="H1723" s="15"/>
      <c r="I1723" s="15"/>
      <c r="J1723" s="15"/>
    </row>
    <row r="1724" spans="1:16" x14ac:dyDescent="0.2">
      <c r="A1724" s="15"/>
      <c r="B1724" s="15"/>
      <c r="C1724" s="15"/>
      <c r="D1724" s="15"/>
      <c r="E1724" s="15"/>
      <c r="F1724" s="15"/>
      <c r="G1724" s="15"/>
      <c r="H1724" s="15"/>
      <c r="I1724" s="15"/>
      <c r="J1724" s="15"/>
    </row>
    <row r="1725" spans="1:16" x14ac:dyDescent="0.2">
      <c r="A1725" s="15"/>
      <c r="B1725" s="15"/>
      <c r="C1725" s="15"/>
      <c r="D1725" s="15"/>
      <c r="E1725" s="15"/>
      <c r="F1725" s="15"/>
      <c r="G1725" s="15"/>
      <c r="H1725" s="15"/>
      <c r="I1725" s="15"/>
      <c r="J1725" s="15"/>
    </row>
    <row r="1726" spans="1:16" x14ac:dyDescent="0.2">
      <c r="A1726" s="15"/>
      <c r="B1726" s="15"/>
      <c r="C1726" s="15"/>
      <c r="D1726" s="15"/>
      <c r="E1726" s="15"/>
      <c r="F1726" s="15"/>
      <c r="G1726" s="15"/>
      <c r="H1726" s="15"/>
      <c r="I1726" s="15"/>
      <c r="J1726" s="15"/>
    </row>
    <row r="1727" spans="1:16" x14ac:dyDescent="0.2">
      <c r="A1727" s="15"/>
      <c r="B1727" s="15"/>
      <c r="C1727" s="15"/>
      <c r="D1727" s="15"/>
      <c r="E1727" s="15"/>
      <c r="F1727" s="15"/>
      <c r="G1727" s="15"/>
      <c r="H1727" s="15"/>
      <c r="I1727" s="15"/>
      <c r="J1727" s="15"/>
    </row>
    <row r="1728" spans="1:16" x14ac:dyDescent="0.2">
      <c r="A1728" s="15"/>
      <c r="B1728" s="15"/>
      <c r="C1728" s="15"/>
      <c r="D1728" s="15"/>
      <c r="E1728" s="15"/>
      <c r="F1728" s="15"/>
      <c r="G1728" s="15"/>
      <c r="H1728" s="15"/>
      <c r="I1728" s="15"/>
      <c r="J1728" s="15"/>
    </row>
    <row r="1729" spans="1:10" x14ac:dyDescent="0.2">
      <c r="A1729" s="15"/>
      <c r="B1729" s="15"/>
      <c r="C1729" s="15"/>
      <c r="D1729" s="15"/>
      <c r="E1729" s="15"/>
      <c r="F1729" s="15"/>
      <c r="G1729" s="15"/>
      <c r="H1729" s="15"/>
      <c r="I1729" s="15"/>
      <c r="J1729" s="15"/>
    </row>
    <row r="1730" spans="1:10" x14ac:dyDescent="0.2">
      <c r="A1730" s="15"/>
      <c r="B1730" s="15"/>
      <c r="C1730" s="15"/>
      <c r="D1730" s="15"/>
      <c r="E1730" s="15"/>
      <c r="F1730" s="15"/>
      <c r="G1730" s="15"/>
      <c r="H1730" s="15"/>
      <c r="I1730" s="15"/>
      <c r="J1730" s="15"/>
    </row>
    <row r="1731" spans="1:10" x14ac:dyDescent="0.2">
      <c r="A1731" s="15"/>
      <c r="B1731" s="15"/>
      <c r="C1731" s="15"/>
      <c r="D1731" s="15"/>
      <c r="E1731" s="15"/>
      <c r="F1731" s="15"/>
      <c r="G1731" s="15"/>
      <c r="H1731" s="15"/>
      <c r="I1731" s="15"/>
      <c r="J1731" s="15"/>
    </row>
    <row r="1732" spans="1:10" x14ac:dyDescent="0.2">
      <c r="A1732" s="15"/>
      <c r="B1732" s="15"/>
      <c r="C1732" s="15"/>
      <c r="D1732" s="15"/>
      <c r="E1732" s="15"/>
      <c r="F1732" s="15"/>
      <c r="G1732" s="15"/>
      <c r="H1732" s="15"/>
      <c r="I1732" s="15"/>
      <c r="J1732" s="15"/>
    </row>
    <row r="1733" spans="1:10" x14ac:dyDescent="0.2">
      <c r="A1733" s="15"/>
      <c r="B1733" s="15"/>
      <c r="C1733" s="15"/>
      <c r="D1733" s="15"/>
      <c r="E1733" s="15"/>
      <c r="F1733" s="15"/>
      <c r="G1733" s="15"/>
      <c r="H1733" s="15"/>
      <c r="I1733" s="15"/>
      <c r="J1733" s="15"/>
    </row>
    <row r="1734" spans="1:10" x14ac:dyDescent="0.2">
      <c r="A1734" s="15"/>
      <c r="B1734" s="15"/>
      <c r="C1734" s="15"/>
      <c r="D1734" s="15"/>
      <c r="E1734" s="15"/>
      <c r="F1734" s="15"/>
      <c r="G1734" s="15"/>
      <c r="H1734" s="15"/>
      <c r="I1734" s="15"/>
      <c r="J1734" s="15"/>
    </row>
    <row r="1735" spans="1:10" x14ac:dyDescent="0.2">
      <c r="A1735" s="15"/>
      <c r="B1735" s="15"/>
      <c r="C1735" s="15"/>
      <c r="D1735" s="15"/>
      <c r="E1735" s="15"/>
      <c r="F1735" s="15"/>
      <c r="G1735" s="15"/>
      <c r="H1735" s="15"/>
      <c r="I1735" s="15"/>
      <c r="J1735" s="15"/>
    </row>
    <row r="1736" spans="1:10" x14ac:dyDescent="0.2">
      <c r="A1736" s="15"/>
      <c r="B1736" s="15"/>
      <c r="C1736" s="15"/>
      <c r="D1736" s="15"/>
      <c r="E1736" s="15"/>
      <c r="F1736" s="15"/>
      <c r="G1736" s="15"/>
      <c r="H1736" s="15"/>
      <c r="I1736" s="15"/>
      <c r="J1736" s="15"/>
    </row>
    <row r="1737" spans="1:10" x14ac:dyDescent="0.2">
      <c r="A1737" s="15"/>
      <c r="B1737" s="15"/>
      <c r="C1737" s="15"/>
      <c r="D1737" s="15"/>
      <c r="E1737" s="15"/>
      <c r="F1737" s="15"/>
      <c r="G1737" s="15"/>
      <c r="H1737" s="15"/>
      <c r="I1737" s="15"/>
      <c r="J1737" s="15"/>
    </row>
  </sheetData>
  <phoneticPr fontId="54" type="noConversion"/>
  <pageMargins left="0.22" right="0.1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94"/>
  <sheetViews>
    <sheetView zoomScale="115" zoomScaleNormal="115" workbookViewId="0">
      <selection activeCell="M18" sqref="M18"/>
    </sheetView>
  </sheetViews>
  <sheetFormatPr baseColWidth="10" defaultColWidth="11.44140625" defaultRowHeight="11.4" x14ac:dyDescent="0.2"/>
  <cols>
    <col min="1" max="1" width="6.5546875" style="4" customWidth="1"/>
    <col min="2" max="2" width="17" style="4" customWidth="1"/>
    <col min="3" max="3" width="13.6640625" style="4" hidden="1" customWidth="1"/>
    <col min="4" max="13" width="10.33203125" style="4" customWidth="1"/>
    <col min="14" max="16384" width="11.44140625" style="4"/>
  </cols>
  <sheetData>
    <row r="2" spans="1:16" s="196" customFormat="1" ht="17.399999999999999" x14ac:dyDescent="0.2">
      <c r="B2" s="184" t="s">
        <v>299</v>
      </c>
    </row>
    <row r="3" spans="1:16" s="196" customFormat="1" ht="13.8" x14ac:dyDescent="0.25">
      <c r="B3" s="185" t="s">
        <v>301</v>
      </c>
    </row>
    <row r="4" spans="1:16" ht="13.2" x14ac:dyDescent="0.25">
      <c r="B4" s="112"/>
    </row>
    <row r="5" spans="1:16" ht="13.8" x14ac:dyDescent="0.25">
      <c r="A5" s="55"/>
      <c r="B5" s="109" t="s">
        <v>349</v>
      </c>
    </row>
    <row r="6" spans="1:16" x14ac:dyDescent="0.2">
      <c r="M6" s="56"/>
      <c r="N6" s="56"/>
    </row>
    <row r="7" spans="1:16" x14ac:dyDescent="0.2">
      <c r="B7" s="453" t="s">
        <v>15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56"/>
    </row>
    <row r="8" spans="1:16" ht="17.25" customHeight="1" x14ac:dyDescent="0.2">
      <c r="B8" s="393" t="s">
        <v>9</v>
      </c>
      <c r="C8" s="232" t="s">
        <v>285</v>
      </c>
      <c r="D8" s="232" t="s">
        <v>286</v>
      </c>
      <c r="E8" s="232" t="s">
        <v>287</v>
      </c>
      <c r="F8" s="232" t="s">
        <v>288</v>
      </c>
      <c r="G8" s="232" t="s">
        <v>289</v>
      </c>
      <c r="H8" s="232" t="s">
        <v>290</v>
      </c>
      <c r="I8" s="232" t="s">
        <v>291</v>
      </c>
      <c r="J8" s="232" t="s">
        <v>292</v>
      </c>
      <c r="K8" s="232">
        <v>2022</v>
      </c>
      <c r="L8" s="232">
        <v>2023</v>
      </c>
      <c r="M8" s="291">
        <v>2024</v>
      </c>
      <c r="N8" s="56"/>
    </row>
    <row r="9" spans="1:16" ht="17.25" customHeight="1" x14ac:dyDescent="0.2">
      <c r="B9" s="233" t="s">
        <v>0</v>
      </c>
      <c r="C9" s="289">
        <f t="shared" ref="C9:M9" si="0">SUM(C10:C14)</f>
        <v>2222122</v>
      </c>
      <c r="D9" s="289">
        <f t="shared" si="0"/>
        <v>2140367</v>
      </c>
      <c r="E9" s="289">
        <f t="shared" si="0"/>
        <v>2299290</v>
      </c>
      <c r="F9" s="289">
        <f t="shared" si="0"/>
        <v>2519026</v>
      </c>
      <c r="G9" s="289">
        <f t="shared" si="0"/>
        <v>2646597</v>
      </c>
      <c r="H9" s="289">
        <f t="shared" si="0"/>
        <v>2668812</v>
      </c>
      <c r="I9" s="289">
        <f t="shared" si="0"/>
        <v>2643693</v>
      </c>
      <c r="J9" s="289">
        <f t="shared" si="0"/>
        <v>2863235</v>
      </c>
      <c r="K9" s="289">
        <f t="shared" si="0"/>
        <v>2847044</v>
      </c>
      <c r="L9" s="289">
        <f t="shared" si="0"/>
        <v>3130693</v>
      </c>
      <c r="M9" s="290">
        <f t="shared" si="0"/>
        <v>3486076</v>
      </c>
      <c r="N9" s="58"/>
      <c r="O9" s="146"/>
      <c r="P9" s="58"/>
    </row>
    <row r="10" spans="1:16" ht="17.25" customHeight="1" x14ac:dyDescent="0.2">
      <c r="B10" s="250" t="s">
        <v>22</v>
      </c>
      <c r="C10" s="383">
        <v>821824</v>
      </c>
      <c r="D10" s="383">
        <v>859018</v>
      </c>
      <c r="E10" s="383">
        <v>890182</v>
      </c>
      <c r="F10" s="383">
        <v>965737</v>
      </c>
      <c r="G10" s="383">
        <v>1031671</v>
      </c>
      <c r="H10" s="383">
        <v>1076205</v>
      </c>
      <c r="I10" s="383">
        <v>1056655</v>
      </c>
      <c r="J10" s="383">
        <v>1140451</v>
      </c>
      <c r="K10" s="383">
        <v>1134402</v>
      </c>
      <c r="L10" s="383">
        <v>1158387</v>
      </c>
      <c r="M10" s="406">
        <v>1269573</v>
      </c>
      <c r="N10" s="58"/>
      <c r="O10" s="58"/>
      <c r="P10" s="58"/>
    </row>
    <row r="11" spans="1:16" ht="17.25" customHeight="1" x14ac:dyDescent="0.2">
      <c r="B11" s="250" t="s">
        <v>21</v>
      </c>
      <c r="C11" s="383">
        <v>835020</v>
      </c>
      <c r="D11" s="383">
        <v>863376</v>
      </c>
      <c r="E11" s="383">
        <v>903238</v>
      </c>
      <c r="F11" s="383">
        <v>973528</v>
      </c>
      <c r="G11" s="383">
        <v>1040454</v>
      </c>
      <c r="H11" s="383">
        <v>1086564</v>
      </c>
      <c r="I11" s="383">
        <v>1060780</v>
      </c>
      <c r="J11" s="383">
        <v>1159120</v>
      </c>
      <c r="K11" s="383">
        <v>1124166</v>
      </c>
      <c r="L11" s="383">
        <v>1164210</v>
      </c>
      <c r="M11" s="406">
        <v>1210557</v>
      </c>
      <c r="N11" s="58"/>
      <c r="O11" s="58"/>
      <c r="P11" s="58"/>
    </row>
    <row r="12" spans="1:16" ht="17.25" customHeight="1" x14ac:dyDescent="0.2">
      <c r="B12" s="250" t="s">
        <v>12</v>
      </c>
      <c r="C12" s="383">
        <v>451965</v>
      </c>
      <c r="D12" s="383">
        <v>317332</v>
      </c>
      <c r="E12" s="383">
        <v>401519</v>
      </c>
      <c r="F12" s="383">
        <v>470596</v>
      </c>
      <c r="G12" s="383">
        <v>483133</v>
      </c>
      <c r="H12" s="383">
        <v>422898</v>
      </c>
      <c r="I12" s="383">
        <v>434207</v>
      </c>
      <c r="J12" s="383">
        <v>461101</v>
      </c>
      <c r="K12" s="383">
        <v>463424</v>
      </c>
      <c r="L12" s="383">
        <v>676967</v>
      </c>
      <c r="M12" s="406">
        <v>824288</v>
      </c>
      <c r="N12" s="58"/>
      <c r="O12" s="58"/>
      <c r="P12" s="58"/>
    </row>
    <row r="13" spans="1:16" ht="17.25" customHeight="1" x14ac:dyDescent="0.2">
      <c r="B13" s="250" t="s">
        <v>255</v>
      </c>
      <c r="C13" s="383">
        <v>86906</v>
      </c>
      <c r="D13" s="383">
        <v>77017</v>
      </c>
      <c r="E13" s="383">
        <v>78347</v>
      </c>
      <c r="F13" s="383">
        <v>92407</v>
      </c>
      <c r="G13" s="383">
        <v>75239</v>
      </c>
      <c r="H13" s="383">
        <v>70931</v>
      </c>
      <c r="I13" s="383">
        <v>74867</v>
      </c>
      <c r="J13" s="383">
        <v>78383</v>
      </c>
      <c r="K13" s="383">
        <v>95616</v>
      </c>
      <c r="L13" s="383">
        <v>100498</v>
      </c>
      <c r="M13" s="406">
        <v>146226</v>
      </c>
      <c r="N13" s="58"/>
      <c r="O13" s="58"/>
      <c r="P13" s="58"/>
    </row>
    <row r="14" spans="1:16" ht="17.25" customHeight="1" x14ac:dyDescent="0.2">
      <c r="B14" s="251" t="s">
        <v>296</v>
      </c>
      <c r="C14" s="354">
        <v>26407</v>
      </c>
      <c r="D14" s="354">
        <v>23624</v>
      </c>
      <c r="E14" s="354">
        <v>26004</v>
      </c>
      <c r="F14" s="354">
        <v>16758</v>
      </c>
      <c r="G14" s="354">
        <v>16100</v>
      </c>
      <c r="H14" s="354">
        <v>12214</v>
      </c>
      <c r="I14" s="354">
        <v>17184</v>
      </c>
      <c r="J14" s="354">
        <v>24180</v>
      </c>
      <c r="K14" s="354">
        <v>29436</v>
      </c>
      <c r="L14" s="354">
        <v>30631</v>
      </c>
      <c r="M14" s="407">
        <v>35432</v>
      </c>
      <c r="N14" s="58"/>
      <c r="O14" s="58"/>
      <c r="P14" s="58"/>
    </row>
    <row r="15" spans="1:16" x14ac:dyDescent="0.2">
      <c r="B15" s="463" t="s">
        <v>265</v>
      </c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3"/>
    </row>
    <row r="16" spans="1:16" x14ac:dyDescent="0.2">
      <c r="B16" s="455" t="s">
        <v>353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</row>
    <row r="17" spans="2:13" x14ac:dyDescent="0.2">
      <c r="B17" s="464" t="s">
        <v>354</v>
      </c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</row>
    <row r="18" spans="2:13" x14ac:dyDescent="0.2">
      <c r="B18" s="20"/>
      <c r="M18" s="58"/>
    </row>
    <row r="19" spans="2:13" x14ac:dyDescent="0.2">
      <c r="M19" s="58"/>
    </row>
    <row r="20" spans="2:13" x14ac:dyDescent="0.2">
      <c r="M20" s="58"/>
    </row>
    <row r="32" spans="2:13" x14ac:dyDescent="0.2">
      <c r="K32" s="59"/>
    </row>
    <row r="36" spans="3:5" x14ac:dyDescent="0.2">
      <c r="C36" s="20"/>
      <c r="D36" s="60"/>
      <c r="E36" s="20"/>
    </row>
    <row r="37" spans="3:5" x14ac:dyDescent="0.2">
      <c r="C37" s="20"/>
      <c r="D37" s="60"/>
      <c r="E37" s="20"/>
    </row>
    <row r="45" spans="3:5" x14ac:dyDescent="0.2">
      <c r="C45" s="20"/>
      <c r="D45" s="26"/>
      <c r="E45" s="23"/>
    </row>
    <row r="46" spans="3:5" x14ac:dyDescent="0.2">
      <c r="C46" s="20"/>
      <c r="D46" s="20"/>
      <c r="E46" s="20"/>
    </row>
    <row r="47" spans="3:5" x14ac:dyDescent="0.2">
      <c r="C47" s="61"/>
      <c r="D47" s="61"/>
      <c r="E47" s="61"/>
    </row>
    <row r="48" spans="3:5" ht="15" x14ac:dyDescent="0.25">
      <c r="C48" s="62"/>
      <c r="D48" s="63"/>
      <c r="E48" s="61"/>
    </row>
    <row r="70" spans="1:2" x14ac:dyDescent="0.2">
      <c r="B70" s="20"/>
    </row>
    <row r="71" spans="1:2" x14ac:dyDescent="0.2">
      <c r="B71" s="20"/>
    </row>
    <row r="72" spans="1:2" x14ac:dyDescent="0.2">
      <c r="A72" s="64"/>
    </row>
    <row r="73" spans="1:2" x14ac:dyDescent="0.2">
      <c r="A73" s="64"/>
    </row>
    <row r="74" spans="1:2" x14ac:dyDescent="0.2">
      <c r="A74" s="64"/>
    </row>
    <row r="75" spans="1:2" x14ac:dyDescent="0.2">
      <c r="A75" s="64"/>
    </row>
    <row r="76" spans="1:2" x14ac:dyDescent="0.2">
      <c r="A76" s="64"/>
    </row>
    <row r="77" spans="1:2" x14ac:dyDescent="0.2">
      <c r="A77" s="64"/>
    </row>
    <row r="78" spans="1:2" x14ac:dyDescent="0.2">
      <c r="A78" s="64"/>
    </row>
    <row r="79" spans="1:2" x14ac:dyDescent="0.2">
      <c r="A79" s="64"/>
    </row>
    <row r="80" spans="1:2" x14ac:dyDescent="0.2">
      <c r="A80" s="64"/>
    </row>
    <row r="81" spans="1:2" x14ac:dyDescent="0.2">
      <c r="A81" s="64"/>
    </row>
    <row r="82" spans="1:2" x14ac:dyDescent="0.2">
      <c r="A82" s="64"/>
    </row>
    <row r="83" spans="1:2" x14ac:dyDescent="0.2">
      <c r="A83" s="61"/>
    </row>
    <row r="84" spans="1:2" x14ac:dyDescent="0.2">
      <c r="A84" s="61"/>
    </row>
    <row r="85" spans="1:2" ht="15" x14ac:dyDescent="0.25">
      <c r="A85" s="61"/>
      <c r="B85" s="62"/>
    </row>
    <row r="86" spans="1:2" ht="15" x14ac:dyDescent="0.25">
      <c r="A86" s="61"/>
      <c r="B86" s="62"/>
    </row>
    <row r="87" spans="1:2" ht="15" x14ac:dyDescent="0.25">
      <c r="A87" s="61"/>
      <c r="B87" s="62"/>
    </row>
    <row r="88" spans="1:2" ht="15" x14ac:dyDescent="0.25">
      <c r="A88" s="61"/>
      <c r="B88" s="62"/>
    </row>
    <row r="89" spans="1:2" x14ac:dyDescent="0.2">
      <c r="A89" s="61"/>
    </row>
    <row r="90" spans="1:2" ht="15" x14ac:dyDescent="0.25">
      <c r="A90" s="61"/>
      <c r="B90" s="62"/>
    </row>
    <row r="91" spans="1:2" x14ac:dyDescent="0.2">
      <c r="A91" s="61"/>
      <c r="B91" s="61"/>
    </row>
    <row r="92" spans="1:2" x14ac:dyDescent="0.2">
      <c r="A92" s="61"/>
      <c r="B92" s="61"/>
    </row>
    <row r="93" spans="1:2" x14ac:dyDescent="0.2">
      <c r="A93" s="61"/>
      <c r="B93" s="61"/>
    </row>
    <row r="94" spans="1:2" x14ac:dyDescent="0.2">
      <c r="A94" s="61"/>
      <c r="B94" s="61"/>
    </row>
  </sheetData>
  <mergeCells count="4">
    <mergeCell ref="B7:M7"/>
    <mergeCell ref="B15:M15"/>
    <mergeCell ref="B16:M16"/>
    <mergeCell ref="B17:M17"/>
  </mergeCells>
  <pageMargins left="0.23622047244094491" right="0.47244094488188981" top="0.74803149606299213" bottom="0.74803149606299213" header="0.31496062992125984" footer="0.31496062992125984"/>
  <pageSetup paperSize="9" scale="75" orientation="portrait" r:id="rId1"/>
  <ignoredErrors>
    <ignoredError sqref="C8:K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136"/>
  <sheetViews>
    <sheetView zoomScaleNormal="100" workbookViewId="0">
      <selection activeCell="L38" sqref="L38"/>
    </sheetView>
  </sheetViews>
  <sheetFormatPr baseColWidth="10" defaultColWidth="11.44140625" defaultRowHeight="11.4" x14ac:dyDescent="0.2"/>
  <cols>
    <col min="1" max="1" width="6.5546875" style="4" customWidth="1"/>
    <col min="2" max="2" width="13.109375" style="4" customWidth="1"/>
    <col min="3" max="4" width="11.6640625" style="4" customWidth="1"/>
    <col min="5" max="5" width="12.5546875" style="4" bestFit="1" customWidth="1"/>
    <col min="6" max="7" width="12.109375" style="4" bestFit="1" customWidth="1"/>
    <col min="8" max="8" width="12" style="4" customWidth="1"/>
    <col min="9" max="9" width="12.88671875" style="4" bestFit="1" customWidth="1"/>
    <col min="10" max="10" width="12.109375" style="4" customWidth="1"/>
    <col min="11" max="11" width="12.88671875" style="4" customWidth="1"/>
    <col min="12" max="15" width="13" style="4" customWidth="1"/>
    <col min="16" max="16" width="12.109375" style="4" customWidth="1"/>
    <col min="17" max="17" width="11.44140625" style="4"/>
    <col min="18" max="18" width="13" style="4" bestFit="1" customWidth="1"/>
    <col min="19" max="19" width="11.44140625" style="4"/>
    <col min="20" max="20" width="12.5546875" style="4" bestFit="1" customWidth="1"/>
    <col min="21" max="21" width="16" style="4" customWidth="1"/>
    <col min="22" max="16384" width="11.44140625" style="4"/>
  </cols>
  <sheetData>
    <row r="2" spans="1:22" s="196" customFormat="1" ht="17.399999999999999" x14ac:dyDescent="0.2">
      <c r="B2" s="184" t="s">
        <v>299</v>
      </c>
    </row>
    <row r="3" spans="1:22" s="196" customFormat="1" ht="13.8" x14ac:dyDescent="0.25">
      <c r="B3" s="185" t="s">
        <v>301</v>
      </c>
    </row>
    <row r="4" spans="1:22" ht="13.2" x14ac:dyDescent="0.25">
      <c r="A4" s="55"/>
      <c r="B4" s="112"/>
    </row>
    <row r="5" spans="1:22" ht="13.8" x14ac:dyDescent="0.25">
      <c r="B5" s="109" t="s">
        <v>339</v>
      </c>
    </row>
    <row r="6" spans="1:22" x14ac:dyDescent="0.2">
      <c r="M6" s="59"/>
      <c r="N6" s="59"/>
      <c r="O6" s="59"/>
    </row>
    <row r="7" spans="1:22" x14ac:dyDescent="0.2">
      <c r="P7" s="58"/>
      <c r="U7" s="56"/>
      <c r="V7" s="56"/>
    </row>
    <row r="8" spans="1:22" x14ac:dyDescent="0.2">
      <c r="P8" s="58"/>
      <c r="U8" s="56"/>
      <c r="V8" s="56"/>
    </row>
    <row r="9" spans="1:22" x14ac:dyDescent="0.2">
      <c r="N9" s="59"/>
      <c r="O9" s="59"/>
      <c r="P9" s="58"/>
      <c r="U9" s="56"/>
      <c r="V9" s="56"/>
    </row>
    <row r="10" spans="1:22" x14ac:dyDescent="0.2">
      <c r="P10" s="58"/>
      <c r="U10" s="56"/>
      <c r="V10" s="56"/>
    </row>
    <row r="11" spans="1:22" x14ac:dyDescent="0.2">
      <c r="P11" s="58"/>
      <c r="U11" s="56"/>
      <c r="V11" s="56"/>
    </row>
    <row r="12" spans="1:22" x14ac:dyDescent="0.2">
      <c r="P12" s="58"/>
      <c r="U12" s="56"/>
      <c r="V12" s="56"/>
    </row>
    <row r="13" spans="1:22" x14ac:dyDescent="0.2">
      <c r="P13" s="58"/>
      <c r="U13" s="56"/>
      <c r="V13" s="56"/>
    </row>
    <row r="14" spans="1:22" x14ac:dyDescent="0.2">
      <c r="P14" s="58"/>
      <c r="U14" s="56"/>
      <c r="V14" s="56"/>
    </row>
    <row r="15" spans="1:22" x14ac:dyDescent="0.2">
      <c r="P15" s="58"/>
      <c r="U15" s="56"/>
      <c r="V15" s="56"/>
    </row>
    <row r="16" spans="1:22" x14ac:dyDescent="0.2">
      <c r="P16" s="58"/>
      <c r="U16" s="56"/>
      <c r="V16" s="56"/>
    </row>
    <row r="17" spans="16:22" x14ac:dyDescent="0.2">
      <c r="P17" s="58"/>
      <c r="U17" s="56"/>
      <c r="V17" s="56"/>
    </row>
    <row r="18" spans="16:22" x14ac:dyDescent="0.2">
      <c r="P18" s="58"/>
      <c r="U18" s="56"/>
      <c r="V18" s="56"/>
    </row>
    <row r="19" spans="16:22" x14ac:dyDescent="0.2">
      <c r="U19" s="56"/>
      <c r="V19" s="56"/>
    </row>
    <row r="20" spans="16:22" x14ac:dyDescent="0.2">
      <c r="U20" s="56"/>
      <c r="V20" s="56"/>
    </row>
    <row r="21" spans="16:22" x14ac:dyDescent="0.2">
      <c r="P21" s="58"/>
      <c r="U21" s="56"/>
      <c r="V21" s="56"/>
    </row>
    <row r="22" spans="16:22" x14ac:dyDescent="0.2">
      <c r="P22" s="58"/>
      <c r="U22" s="56"/>
      <c r="V22" s="56"/>
    </row>
    <row r="23" spans="16:22" x14ac:dyDescent="0.2">
      <c r="P23" s="58"/>
      <c r="U23" s="56"/>
      <c r="V23" s="56"/>
    </row>
    <row r="24" spans="16:22" x14ac:dyDescent="0.2">
      <c r="P24" s="58"/>
      <c r="U24" s="56"/>
      <c r="V24" s="56"/>
    </row>
    <row r="25" spans="16:22" x14ac:dyDescent="0.2">
      <c r="P25" s="58"/>
      <c r="U25" s="56"/>
      <c r="V25" s="56"/>
    </row>
    <row r="26" spans="16:22" x14ac:dyDescent="0.2">
      <c r="P26" s="58"/>
      <c r="U26" s="56"/>
      <c r="V26" s="56"/>
    </row>
    <row r="27" spans="16:22" x14ac:dyDescent="0.2">
      <c r="P27" s="58"/>
      <c r="U27" s="56"/>
      <c r="V27" s="56"/>
    </row>
    <row r="28" spans="16:22" x14ac:dyDescent="0.2">
      <c r="P28" s="58"/>
      <c r="U28" s="56"/>
      <c r="V28" s="56"/>
    </row>
    <row r="29" spans="16:22" x14ac:dyDescent="0.2">
      <c r="P29" s="58"/>
      <c r="U29" s="56"/>
      <c r="V29" s="56"/>
    </row>
    <row r="30" spans="16:22" x14ac:dyDescent="0.2">
      <c r="U30" s="56"/>
      <c r="V30" s="56"/>
    </row>
    <row r="31" spans="16:22" x14ac:dyDescent="0.2">
      <c r="U31" s="56"/>
      <c r="V31" s="56"/>
    </row>
    <row r="32" spans="16:22" x14ac:dyDescent="0.2">
      <c r="U32" s="56"/>
      <c r="V32" s="56"/>
    </row>
    <row r="33" spans="21:22" x14ac:dyDescent="0.2">
      <c r="U33" s="56"/>
      <c r="V33" s="56"/>
    </row>
    <row r="58" spans="2:6" x14ac:dyDescent="0.2">
      <c r="B58" s="64"/>
      <c r="C58" s="64"/>
      <c r="D58" s="64"/>
      <c r="E58" s="64"/>
    </row>
    <row r="59" spans="2:6" x14ac:dyDescent="0.2">
      <c r="B59" s="64"/>
      <c r="C59" s="64"/>
      <c r="D59" s="64"/>
      <c r="E59" s="64"/>
    </row>
    <row r="60" spans="2:6" x14ac:dyDescent="0.2">
      <c r="B60" s="64"/>
      <c r="C60" s="64"/>
      <c r="D60" s="64"/>
      <c r="E60" s="64"/>
      <c r="F60" s="64"/>
    </row>
    <row r="61" spans="2:6" x14ac:dyDescent="0.2">
      <c r="B61" s="64"/>
      <c r="C61" s="64"/>
      <c r="D61" s="64"/>
      <c r="E61" s="64"/>
      <c r="F61" s="64"/>
    </row>
    <row r="62" spans="2:6" x14ac:dyDescent="0.2">
      <c r="B62" s="64"/>
      <c r="C62" s="64"/>
      <c r="D62" s="64"/>
      <c r="E62" s="64"/>
      <c r="F62" s="64"/>
    </row>
    <row r="63" spans="2:6" x14ac:dyDescent="0.2">
      <c r="B63" s="64"/>
      <c r="C63" s="64"/>
      <c r="D63" s="64"/>
      <c r="E63" s="64"/>
      <c r="F63" s="64"/>
    </row>
    <row r="64" spans="2:6" x14ac:dyDescent="0.2">
      <c r="B64" s="64" t="s">
        <v>9</v>
      </c>
      <c r="C64" s="165" t="s">
        <v>293</v>
      </c>
      <c r="D64" s="165" t="s">
        <v>46</v>
      </c>
      <c r="E64" s="64"/>
      <c r="F64" s="64"/>
    </row>
    <row r="65" spans="2:12" x14ac:dyDescent="0.2">
      <c r="B65" s="64" t="s">
        <v>22</v>
      </c>
      <c r="C65" s="152">
        <v>1269573</v>
      </c>
      <c r="D65" s="153">
        <f>+C65/$C$70</f>
        <v>0.36418397074533088</v>
      </c>
      <c r="E65" s="64"/>
      <c r="F65" s="64"/>
    </row>
    <row r="66" spans="2:12" x14ac:dyDescent="0.2">
      <c r="B66" s="64" t="s">
        <v>21</v>
      </c>
      <c r="C66" s="152">
        <v>1210557</v>
      </c>
      <c r="D66" s="153">
        <f t="shared" ref="D66:D70" si="0">+C66/$C$70</f>
        <v>0.34725490781038626</v>
      </c>
      <c r="E66" s="64"/>
      <c r="F66" s="64"/>
    </row>
    <row r="67" spans="2:12" x14ac:dyDescent="0.2">
      <c r="B67" s="64" t="s">
        <v>12</v>
      </c>
      <c r="C67" s="152">
        <v>824288</v>
      </c>
      <c r="D67" s="153">
        <f t="shared" si="0"/>
        <v>0.23645152888233073</v>
      </c>
      <c r="E67" s="64"/>
      <c r="F67" s="64"/>
    </row>
    <row r="68" spans="2:12" x14ac:dyDescent="0.2">
      <c r="B68" s="64" t="s">
        <v>255</v>
      </c>
      <c r="C68" s="152">
        <v>146226</v>
      </c>
      <c r="D68" s="153">
        <f t="shared" si="0"/>
        <v>4.1945729238261016E-2</v>
      </c>
      <c r="E68" s="64"/>
      <c r="F68" s="64"/>
    </row>
    <row r="69" spans="2:12" x14ac:dyDescent="0.2">
      <c r="B69" s="64" t="s">
        <v>295</v>
      </c>
      <c r="C69" s="152">
        <v>35432</v>
      </c>
      <c r="D69" s="153">
        <f>+C69/$C$70</f>
        <v>1.0163863323691165E-2</v>
      </c>
      <c r="E69" s="64"/>
      <c r="F69" s="64"/>
    </row>
    <row r="70" spans="2:12" x14ac:dyDescent="0.2">
      <c r="B70" s="64" t="s">
        <v>0</v>
      </c>
      <c r="C70" s="152">
        <v>3486076</v>
      </c>
      <c r="D70" s="153">
        <f t="shared" si="0"/>
        <v>1</v>
      </c>
      <c r="E70" s="64"/>
      <c r="F70" s="64"/>
    </row>
    <row r="71" spans="2:12" ht="13.2" x14ac:dyDescent="0.25">
      <c r="B71" s="166"/>
      <c r="C71" s="167"/>
      <c r="D71" s="168"/>
      <c r="E71" s="64"/>
      <c r="F71" s="64"/>
    </row>
    <row r="72" spans="2:12" x14ac:dyDescent="0.2">
      <c r="B72" s="64"/>
      <c r="C72" s="64"/>
      <c r="D72" s="64"/>
      <c r="E72" s="64"/>
      <c r="F72" s="64"/>
    </row>
    <row r="73" spans="2:12" x14ac:dyDescent="0.2">
      <c r="B73" s="64"/>
      <c r="C73" s="64"/>
      <c r="D73" s="64"/>
      <c r="E73" s="64"/>
      <c r="F73" s="64"/>
    </row>
    <row r="74" spans="2:12" x14ac:dyDescent="0.2">
      <c r="B74" s="64"/>
      <c r="C74" s="64"/>
      <c r="D74" s="64"/>
      <c r="E74" s="64"/>
      <c r="F74" s="64"/>
    </row>
    <row r="75" spans="2:12" x14ac:dyDescent="0.2">
      <c r="B75" s="64"/>
      <c r="C75" s="64"/>
      <c r="D75" s="64"/>
      <c r="E75" s="64"/>
      <c r="F75" s="64"/>
    </row>
    <row r="76" spans="2:12" x14ac:dyDescent="0.2">
      <c r="B76" s="64"/>
      <c r="C76" s="64"/>
      <c r="D76" s="64"/>
      <c r="E76" s="64"/>
      <c r="F76" s="64"/>
    </row>
    <row r="77" spans="2:12" x14ac:dyDescent="0.2">
      <c r="B77" s="64"/>
      <c r="C77" s="64"/>
      <c r="D77" s="64"/>
      <c r="E77" s="64"/>
      <c r="F77" s="64"/>
    </row>
    <row r="78" spans="2:12" x14ac:dyDescent="0.2">
      <c r="B78" s="64"/>
      <c r="C78" s="64"/>
      <c r="D78" s="64"/>
      <c r="E78" s="64"/>
      <c r="F78" s="64"/>
      <c r="J78" s="20"/>
      <c r="K78" s="60"/>
      <c r="L78" s="20"/>
    </row>
    <row r="79" spans="2:12" x14ac:dyDescent="0.2">
      <c r="B79" s="64"/>
      <c r="C79" s="64"/>
      <c r="D79" s="64"/>
      <c r="E79" s="64"/>
      <c r="F79" s="64"/>
      <c r="J79" s="20"/>
      <c r="K79" s="60"/>
      <c r="L79" s="20"/>
    </row>
    <row r="87" spans="10:12" x14ac:dyDescent="0.2">
      <c r="J87" s="20"/>
      <c r="K87" s="26"/>
      <c r="L87" s="23"/>
    </row>
    <row r="88" spans="10:12" x14ac:dyDescent="0.2">
      <c r="J88" s="20"/>
      <c r="K88" s="20"/>
      <c r="L88" s="20"/>
    </row>
    <row r="89" spans="10:12" x14ac:dyDescent="0.2">
      <c r="J89" s="61"/>
      <c r="K89" s="61"/>
      <c r="L89" s="61"/>
    </row>
    <row r="90" spans="10:12" ht="15" x14ac:dyDescent="0.25">
      <c r="J90" s="62"/>
      <c r="K90" s="63"/>
      <c r="L90" s="61"/>
    </row>
    <row r="112" spans="2:4" x14ac:dyDescent="0.2">
      <c r="B112" s="20"/>
      <c r="C112" s="20"/>
      <c r="D112" s="20"/>
    </row>
    <row r="113" spans="1:5" x14ac:dyDescent="0.2">
      <c r="B113" s="20"/>
      <c r="C113" s="20"/>
      <c r="D113" s="20"/>
    </row>
    <row r="114" spans="1:5" x14ac:dyDescent="0.2">
      <c r="A114" s="64"/>
      <c r="D114" s="20"/>
      <c r="E114" s="64"/>
    </row>
    <row r="115" spans="1:5" x14ac:dyDescent="0.2">
      <c r="A115" s="64"/>
      <c r="D115" s="20"/>
      <c r="E115" s="64"/>
    </row>
    <row r="116" spans="1:5" x14ac:dyDescent="0.2">
      <c r="A116" s="64"/>
      <c r="D116" s="20"/>
      <c r="E116" s="64"/>
    </row>
    <row r="117" spans="1:5" x14ac:dyDescent="0.2">
      <c r="A117" s="64"/>
      <c r="D117" s="20"/>
      <c r="E117" s="64"/>
    </row>
    <row r="118" spans="1:5" x14ac:dyDescent="0.2">
      <c r="A118" s="64"/>
      <c r="D118" s="20"/>
      <c r="E118" s="64"/>
    </row>
    <row r="119" spans="1:5" x14ac:dyDescent="0.2">
      <c r="A119" s="64"/>
      <c r="D119" s="20"/>
      <c r="E119" s="64"/>
    </row>
    <row r="120" spans="1:5" x14ac:dyDescent="0.2">
      <c r="A120" s="64"/>
      <c r="D120" s="20"/>
      <c r="E120" s="64"/>
    </row>
    <row r="121" spans="1:5" x14ac:dyDescent="0.2">
      <c r="A121" s="64"/>
      <c r="D121" s="20"/>
      <c r="E121" s="64"/>
    </row>
    <row r="122" spans="1:5" x14ac:dyDescent="0.2">
      <c r="A122" s="64"/>
      <c r="D122" s="20"/>
      <c r="E122" s="64"/>
    </row>
    <row r="123" spans="1:5" x14ac:dyDescent="0.2">
      <c r="A123" s="64"/>
      <c r="D123" s="20"/>
      <c r="E123" s="64"/>
    </row>
    <row r="124" spans="1:5" x14ac:dyDescent="0.2">
      <c r="A124" s="64"/>
      <c r="D124" s="20"/>
      <c r="E124" s="64"/>
    </row>
    <row r="125" spans="1:5" x14ac:dyDescent="0.2">
      <c r="A125" s="61"/>
      <c r="D125" s="61"/>
      <c r="E125" s="61"/>
    </row>
    <row r="126" spans="1:5" x14ac:dyDescent="0.2">
      <c r="A126" s="61"/>
      <c r="D126" s="61"/>
      <c r="E126" s="61"/>
    </row>
    <row r="127" spans="1:5" ht="15" x14ac:dyDescent="0.25">
      <c r="A127" s="61"/>
      <c r="B127" s="62"/>
      <c r="C127" s="61"/>
      <c r="D127" s="61"/>
      <c r="E127" s="61"/>
    </row>
    <row r="128" spans="1:5" ht="15" x14ac:dyDescent="0.25">
      <c r="A128" s="61"/>
      <c r="B128" s="62"/>
      <c r="C128" s="61"/>
      <c r="D128" s="61"/>
      <c r="E128" s="61"/>
    </row>
    <row r="129" spans="1:5" ht="15" x14ac:dyDescent="0.25">
      <c r="A129" s="61"/>
      <c r="B129" s="62"/>
      <c r="C129" s="61"/>
      <c r="D129" s="61"/>
      <c r="E129" s="61"/>
    </row>
    <row r="130" spans="1:5" ht="15" x14ac:dyDescent="0.25">
      <c r="A130" s="61"/>
      <c r="B130" s="62"/>
      <c r="C130" s="61"/>
      <c r="D130" s="61"/>
      <c r="E130" s="61"/>
    </row>
    <row r="131" spans="1:5" x14ac:dyDescent="0.2">
      <c r="A131" s="61"/>
      <c r="C131" s="61"/>
      <c r="D131" s="61"/>
      <c r="E131" s="61"/>
    </row>
    <row r="132" spans="1:5" ht="15" x14ac:dyDescent="0.25">
      <c r="A132" s="61"/>
      <c r="B132" s="62"/>
      <c r="C132" s="61"/>
      <c r="D132" s="61"/>
      <c r="E132" s="61"/>
    </row>
    <row r="133" spans="1:5" x14ac:dyDescent="0.2">
      <c r="A133" s="61"/>
      <c r="B133" s="61"/>
      <c r="C133" s="61"/>
      <c r="D133" s="61"/>
      <c r="E133" s="61"/>
    </row>
    <row r="134" spans="1:5" x14ac:dyDescent="0.2">
      <c r="A134" s="61"/>
      <c r="B134" s="61"/>
      <c r="C134" s="61"/>
      <c r="D134" s="61"/>
      <c r="E134" s="61"/>
    </row>
    <row r="135" spans="1:5" x14ac:dyDescent="0.2">
      <c r="A135" s="61"/>
      <c r="B135" s="61"/>
      <c r="C135" s="61"/>
      <c r="D135" s="61"/>
      <c r="E135" s="61"/>
    </row>
    <row r="136" spans="1:5" x14ac:dyDescent="0.2">
      <c r="A136" s="61"/>
      <c r="B136" s="61"/>
      <c r="C136" s="61"/>
      <c r="D136" s="61"/>
      <c r="E136" s="61"/>
    </row>
  </sheetData>
  <pageMargins left="0.23622047244094491" right="0.47244094488188981" top="0.74803149606299213" bottom="0.74803149606299213" header="0.31496062992125984" footer="0.31496062992125984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1"/>
  <sheetViews>
    <sheetView zoomScaleNormal="100" workbookViewId="0">
      <selection activeCell="N11" sqref="N11"/>
    </sheetView>
  </sheetViews>
  <sheetFormatPr baseColWidth="10" defaultColWidth="11.44140625" defaultRowHeight="13.8" x14ac:dyDescent="0.25"/>
  <cols>
    <col min="1" max="1" width="11.44140625" style="31"/>
    <col min="2" max="2" width="23.109375" style="31" customWidth="1"/>
    <col min="3" max="16384" width="11.44140625" style="31"/>
  </cols>
  <sheetData>
    <row r="1" spans="2:2" x14ac:dyDescent="0.25">
      <c r="B1" s="4"/>
    </row>
    <row r="2" spans="2:2" s="207" customFormat="1" ht="17.399999999999999" x14ac:dyDescent="0.25">
      <c r="B2" s="184" t="s">
        <v>299</v>
      </c>
    </row>
    <row r="3" spans="2:2" s="207" customFormat="1" x14ac:dyDescent="0.25">
      <c r="B3" s="185" t="s">
        <v>301</v>
      </c>
    </row>
    <row r="4" spans="2:2" x14ac:dyDescent="0.25">
      <c r="B4" s="109"/>
    </row>
    <row r="5" spans="2:2" x14ac:dyDescent="0.25">
      <c r="B5" s="108" t="s">
        <v>340</v>
      </c>
    </row>
    <row r="6" spans="2:2" x14ac:dyDescent="0.25">
      <c r="B6" s="50"/>
    </row>
    <row r="7" spans="2:2" x14ac:dyDescent="0.25">
      <c r="B7" s="50"/>
    </row>
    <row r="55" spans="2:3" x14ac:dyDescent="0.25">
      <c r="C55" s="51"/>
    </row>
    <row r="57" spans="2:3" x14ac:dyDescent="0.25">
      <c r="B57" s="52"/>
      <c r="C57" s="53"/>
    </row>
    <row r="68" spans="1:8" x14ac:dyDescent="0.25">
      <c r="A68" s="54"/>
      <c r="B68" s="19"/>
      <c r="C68" s="19"/>
      <c r="D68" s="19"/>
      <c r="E68" s="19"/>
      <c r="F68" s="19"/>
      <c r="G68" s="19"/>
      <c r="H68" s="19"/>
    </row>
    <row r="69" spans="1:8" x14ac:dyDescent="0.25">
      <c r="A69" s="54"/>
      <c r="B69" s="19"/>
      <c r="C69" s="19"/>
      <c r="D69" s="19"/>
      <c r="E69" s="19"/>
      <c r="F69" s="19"/>
      <c r="G69" s="19"/>
      <c r="H69" s="19"/>
    </row>
    <row r="70" spans="1:8" x14ac:dyDescent="0.25">
      <c r="A70" s="54"/>
      <c r="B70" s="19"/>
      <c r="C70" s="19"/>
      <c r="D70" s="19"/>
      <c r="E70" s="19"/>
      <c r="F70" s="19"/>
      <c r="G70" s="19"/>
      <c r="H70" s="19"/>
    </row>
    <row r="71" spans="1:8" x14ac:dyDescent="0.25">
      <c r="A71" s="54"/>
      <c r="B71" s="19"/>
      <c r="C71" s="19"/>
      <c r="D71" s="19"/>
      <c r="E71" s="19"/>
      <c r="F71" s="19"/>
      <c r="G71" s="19"/>
      <c r="H71" s="19"/>
    </row>
    <row r="72" spans="1:8" x14ac:dyDescent="0.25">
      <c r="A72" s="54"/>
      <c r="B72" s="19" t="s">
        <v>29</v>
      </c>
      <c r="C72" s="19" t="s">
        <v>30</v>
      </c>
      <c r="D72" s="19" t="s">
        <v>31</v>
      </c>
      <c r="E72" s="19"/>
      <c r="F72" s="19"/>
      <c r="G72" s="19"/>
      <c r="H72" s="19"/>
    </row>
    <row r="73" spans="1:8" x14ac:dyDescent="0.25">
      <c r="A73" s="54"/>
      <c r="B73" s="19" t="s">
        <v>22</v>
      </c>
      <c r="C73" s="100">
        <v>9156</v>
      </c>
      <c r="D73" s="101">
        <f>+C73/$C$75</f>
        <v>0.47534004776243383</v>
      </c>
      <c r="E73" s="19"/>
      <c r="F73" s="19"/>
      <c r="G73" s="19"/>
      <c r="H73" s="19"/>
    </row>
    <row r="74" spans="1:8" x14ac:dyDescent="0.25">
      <c r="A74" s="54"/>
      <c r="B74" s="19" t="s">
        <v>21</v>
      </c>
      <c r="C74" s="100">
        <v>10106</v>
      </c>
      <c r="D74" s="101">
        <f>+C74/$C$75</f>
        <v>0.52465995223756623</v>
      </c>
      <c r="E74" s="19"/>
      <c r="F74" s="19"/>
      <c r="G74" s="19"/>
      <c r="H74" s="19"/>
    </row>
    <row r="75" spans="1:8" x14ac:dyDescent="0.25">
      <c r="A75" s="54"/>
      <c r="B75" s="19" t="s">
        <v>18</v>
      </c>
      <c r="C75" s="100">
        <v>19262</v>
      </c>
      <c r="D75" s="101">
        <f>+C75/$C$75</f>
        <v>1</v>
      </c>
      <c r="E75" s="19"/>
      <c r="F75" s="19"/>
      <c r="G75" s="19"/>
      <c r="H75" s="19"/>
    </row>
    <row r="76" spans="1:8" x14ac:dyDescent="0.25">
      <c r="A76" s="54"/>
      <c r="B76" s="19"/>
      <c r="C76" s="19"/>
      <c r="D76" s="19"/>
      <c r="E76" s="19"/>
      <c r="F76" s="19"/>
      <c r="G76" s="19"/>
      <c r="H76" s="19"/>
    </row>
    <row r="77" spans="1:8" x14ac:dyDescent="0.25">
      <c r="A77" s="54"/>
      <c r="B77" s="19"/>
      <c r="C77" s="19"/>
      <c r="D77" s="19"/>
      <c r="E77" s="19"/>
      <c r="F77" s="19"/>
      <c r="G77" s="19"/>
      <c r="H77" s="19"/>
    </row>
    <row r="78" spans="1:8" x14ac:dyDescent="0.25">
      <c r="A78" s="54"/>
      <c r="B78" s="19" t="s">
        <v>334</v>
      </c>
      <c r="C78" s="100">
        <v>19262</v>
      </c>
      <c r="D78" s="101">
        <f>(C78/C79)-1</f>
        <v>-0.17120605825911106</v>
      </c>
      <c r="E78" s="19"/>
      <c r="F78" s="19"/>
      <c r="G78" s="19"/>
      <c r="H78" s="19"/>
    </row>
    <row r="79" spans="1:8" x14ac:dyDescent="0.25">
      <c r="B79" s="19" t="s">
        <v>293</v>
      </c>
      <c r="C79" s="104">
        <v>23241</v>
      </c>
      <c r="D79" s="101"/>
      <c r="E79" s="19"/>
      <c r="F79" s="19"/>
      <c r="G79" s="19"/>
      <c r="H79" s="19"/>
    </row>
    <row r="80" spans="1:8" x14ac:dyDescent="0.25">
      <c r="B80" s="19" t="s">
        <v>294</v>
      </c>
      <c r="C80" s="104">
        <v>26428</v>
      </c>
      <c r="D80" s="19"/>
      <c r="E80" s="19"/>
      <c r="F80" s="19"/>
      <c r="G80" s="19"/>
      <c r="H80" s="19"/>
    </row>
    <row r="81" spans="2:8" x14ac:dyDescent="0.25">
      <c r="B81" s="19"/>
      <c r="C81" s="19"/>
      <c r="D81" s="19"/>
      <c r="E81" s="19"/>
      <c r="F81" s="19"/>
      <c r="G81" s="19"/>
      <c r="H81" s="19"/>
    </row>
    <row r="82" spans="2:8" x14ac:dyDescent="0.25">
      <c r="B82" s="19"/>
      <c r="C82" s="19"/>
      <c r="D82" s="19"/>
      <c r="E82" s="19"/>
      <c r="F82" s="19"/>
      <c r="G82" s="19"/>
      <c r="H82" s="19"/>
    </row>
    <row r="83" spans="2:8" x14ac:dyDescent="0.25">
      <c r="B83" s="19"/>
      <c r="C83" s="19"/>
      <c r="D83" s="19"/>
      <c r="E83" s="19"/>
      <c r="F83" s="19"/>
      <c r="G83" s="19"/>
      <c r="H83" s="19"/>
    </row>
    <row r="84" spans="2:8" x14ac:dyDescent="0.25">
      <c r="B84" s="19"/>
      <c r="C84" s="19"/>
      <c r="D84" s="19"/>
      <c r="E84" s="19"/>
      <c r="F84" s="19"/>
      <c r="G84" s="19"/>
      <c r="H84" s="19"/>
    </row>
    <row r="85" spans="2:8" x14ac:dyDescent="0.25">
      <c r="B85" s="19"/>
      <c r="C85" s="19"/>
      <c r="D85" s="19"/>
      <c r="E85" s="19"/>
      <c r="F85" s="19"/>
      <c r="G85" s="19"/>
      <c r="H85" s="19"/>
    </row>
    <row r="86" spans="2:8" x14ac:dyDescent="0.25">
      <c r="B86" s="19"/>
      <c r="C86" s="19"/>
      <c r="D86" s="19"/>
      <c r="E86" s="19"/>
      <c r="F86" s="19"/>
      <c r="G86" s="19"/>
      <c r="H86" s="19"/>
    </row>
    <row r="87" spans="2:8" x14ac:dyDescent="0.25">
      <c r="B87" s="19"/>
      <c r="C87" s="19"/>
      <c r="D87" s="19"/>
      <c r="E87" s="19"/>
      <c r="F87" s="19"/>
      <c r="G87" s="19"/>
      <c r="H87" s="19"/>
    </row>
    <row r="88" spans="2:8" x14ac:dyDescent="0.25">
      <c r="B88" s="19"/>
      <c r="C88" s="19"/>
      <c r="D88" s="19"/>
      <c r="E88" s="19"/>
      <c r="F88" s="19"/>
      <c r="G88" s="19"/>
      <c r="H88" s="19"/>
    </row>
    <row r="89" spans="2:8" x14ac:dyDescent="0.25">
      <c r="B89" s="19"/>
      <c r="C89" s="19"/>
      <c r="D89" s="19"/>
      <c r="E89" s="19"/>
      <c r="F89" s="19"/>
      <c r="G89" s="19"/>
      <c r="H89" s="19"/>
    </row>
    <row r="91" spans="2:8" x14ac:dyDescent="0.25">
      <c r="D91" s="103"/>
    </row>
  </sheetData>
  <sortState xmlns:xlrd2="http://schemas.microsoft.com/office/spreadsheetml/2017/richdata2" ref="B45:C48">
    <sortCondition descending="1" ref="C45:C48"/>
  </sortState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O407"/>
  <sheetViews>
    <sheetView zoomScaleNormal="100" workbookViewId="0">
      <selection activeCell="R39" sqref="R39"/>
    </sheetView>
  </sheetViews>
  <sheetFormatPr baseColWidth="10" defaultColWidth="11.44140625" defaultRowHeight="13.2" x14ac:dyDescent="0.3"/>
  <cols>
    <col min="1" max="1" width="11.44140625" style="410"/>
    <col min="2" max="2" width="34" style="410" customWidth="1"/>
    <col min="3" max="14" width="10.109375" style="410" customWidth="1"/>
    <col min="15" max="15" width="11.33203125" style="410" bestFit="1" customWidth="1"/>
    <col min="16" max="16384" width="11.44140625" style="410"/>
  </cols>
  <sheetData>
    <row r="2" spans="2:15" s="408" customFormat="1" ht="17.399999999999999" x14ac:dyDescent="0.3">
      <c r="B2" s="184" t="s">
        <v>299</v>
      </c>
    </row>
    <row r="3" spans="2:15" s="408" customFormat="1" ht="13.8" x14ac:dyDescent="0.3">
      <c r="B3" s="379" t="s">
        <v>301</v>
      </c>
    </row>
    <row r="4" spans="2:15" x14ac:dyDescent="0.3">
      <c r="B4" s="409"/>
    </row>
    <row r="5" spans="2:15" ht="13.8" x14ac:dyDescent="0.3">
      <c r="B5" s="411" t="s">
        <v>341</v>
      </c>
    </row>
    <row r="7" spans="2:15" x14ac:dyDescent="0.3">
      <c r="B7" s="468" t="s">
        <v>237</v>
      </c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</row>
    <row r="8" spans="2:15" x14ac:dyDescent="0.3">
      <c r="B8" s="465" t="s">
        <v>16</v>
      </c>
      <c r="C8" s="458">
        <v>2024</v>
      </c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67"/>
    </row>
    <row r="9" spans="2:15" x14ac:dyDescent="0.3">
      <c r="B9" s="466"/>
      <c r="C9" s="292" t="s">
        <v>134</v>
      </c>
      <c r="D9" s="292" t="s">
        <v>135</v>
      </c>
      <c r="E9" s="292" t="s">
        <v>136</v>
      </c>
      <c r="F9" s="292" t="s">
        <v>137</v>
      </c>
      <c r="G9" s="292" t="s">
        <v>138</v>
      </c>
      <c r="H9" s="292" t="s">
        <v>139</v>
      </c>
      <c r="I9" s="292" t="s">
        <v>140</v>
      </c>
      <c r="J9" s="292" t="s">
        <v>141</v>
      </c>
      <c r="K9" s="292" t="s">
        <v>142</v>
      </c>
      <c r="L9" s="292" t="s">
        <v>143</v>
      </c>
      <c r="M9" s="292" t="s">
        <v>144</v>
      </c>
      <c r="N9" s="292" t="s">
        <v>145</v>
      </c>
      <c r="O9" s="293" t="s">
        <v>146</v>
      </c>
    </row>
    <row r="10" spans="2:15" x14ac:dyDescent="0.3">
      <c r="B10" s="298" t="s">
        <v>0</v>
      </c>
      <c r="C10" s="299">
        <f>+C11+C14+C17+C19+C21+C23+C25+C28+C30</f>
        <v>288579</v>
      </c>
      <c r="D10" s="299">
        <f t="shared" ref="D10:O10" si="0">+D11+D14+D17+D19+D21+D23+D25+D28+D30</f>
        <v>256357</v>
      </c>
      <c r="E10" s="299">
        <f t="shared" si="0"/>
        <v>259025</v>
      </c>
      <c r="F10" s="299">
        <f t="shared" si="0"/>
        <v>258597</v>
      </c>
      <c r="G10" s="299">
        <f t="shared" si="0"/>
        <v>283343</v>
      </c>
      <c r="H10" s="299">
        <f t="shared" si="0"/>
        <v>269512</v>
      </c>
      <c r="I10" s="299">
        <f t="shared" si="0"/>
        <v>304491</v>
      </c>
      <c r="J10" s="299">
        <f t="shared" si="0"/>
        <v>292643</v>
      </c>
      <c r="K10" s="299">
        <f t="shared" si="0"/>
        <v>284193</v>
      </c>
      <c r="L10" s="299">
        <f t="shared" si="0"/>
        <v>341014</v>
      </c>
      <c r="M10" s="299">
        <f t="shared" si="0"/>
        <v>344701</v>
      </c>
      <c r="N10" s="299">
        <f t="shared" si="0"/>
        <v>322883</v>
      </c>
      <c r="O10" s="300">
        <f t="shared" si="0"/>
        <v>3505338</v>
      </c>
    </row>
    <row r="11" spans="2:15" x14ac:dyDescent="0.3">
      <c r="B11" s="252" t="s">
        <v>53</v>
      </c>
      <c r="C11" s="119">
        <v>258293</v>
      </c>
      <c r="D11" s="119">
        <v>229472</v>
      </c>
      <c r="E11" s="119">
        <v>238304</v>
      </c>
      <c r="F11" s="119">
        <v>237126</v>
      </c>
      <c r="G11" s="119">
        <v>258820</v>
      </c>
      <c r="H11" s="119">
        <v>244609</v>
      </c>
      <c r="I11" s="119">
        <v>265595</v>
      </c>
      <c r="J11" s="119">
        <v>262215</v>
      </c>
      <c r="K11" s="119">
        <v>250752</v>
      </c>
      <c r="L11" s="119">
        <v>296032</v>
      </c>
      <c r="M11" s="119">
        <v>277988</v>
      </c>
      <c r="N11" s="119">
        <v>251006</v>
      </c>
      <c r="O11" s="294">
        <v>3070212</v>
      </c>
    </row>
    <row r="12" spans="2:15" x14ac:dyDescent="0.3">
      <c r="B12" s="418" t="s">
        <v>61</v>
      </c>
      <c r="C12" s="120">
        <v>149918</v>
      </c>
      <c r="D12" s="120">
        <v>149188</v>
      </c>
      <c r="E12" s="120">
        <v>151288</v>
      </c>
      <c r="F12" s="120">
        <v>145416</v>
      </c>
      <c r="G12" s="120">
        <v>170990</v>
      </c>
      <c r="H12" s="120">
        <v>155834</v>
      </c>
      <c r="I12" s="120">
        <v>162708</v>
      </c>
      <c r="J12" s="120">
        <v>175792</v>
      </c>
      <c r="K12" s="120">
        <v>168132</v>
      </c>
      <c r="L12" s="120">
        <v>181659</v>
      </c>
      <c r="M12" s="120">
        <v>184177</v>
      </c>
      <c r="N12" s="120">
        <v>164033</v>
      </c>
      <c r="O12" s="295">
        <v>1959135</v>
      </c>
    </row>
    <row r="13" spans="2:15" x14ac:dyDescent="0.3">
      <c r="B13" s="418" t="s">
        <v>62</v>
      </c>
      <c r="C13" s="120">
        <v>108375</v>
      </c>
      <c r="D13" s="120">
        <v>80284</v>
      </c>
      <c r="E13" s="120">
        <v>87016</v>
      </c>
      <c r="F13" s="120">
        <v>91710</v>
      </c>
      <c r="G13" s="120">
        <v>87830</v>
      </c>
      <c r="H13" s="120">
        <v>88775</v>
      </c>
      <c r="I13" s="120">
        <v>102887</v>
      </c>
      <c r="J13" s="120">
        <v>86423</v>
      </c>
      <c r="K13" s="120">
        <v>82620</v>
      </c>
      <c r="L13" s="120">
        <v>114373</v>
      </c>
      <c r="M13" s="120">
        <v>93811</v>
      </c>
      <c r="N13" s="120">
        <v>86973</v>
      </c>
      <c r="O13" s="295">
        <v>1111077</v>
      </c>
    </row>
    <row r="14" spans="2:15" x14ac:dyDescent="0.3">
      <c r="B14" s="252" t="s">
        <v>57</v>
      </c>
      <c r="C14" s="119">
        <v>1249</v>
      </c>
      <c r="D14" s="119">
        <v>3560</v>
      </c>
      <c r="E14" s="119">
        <v>2224</v>
      </c>
      <c r="F14" s="119">
        <v>2927</v>
      </c>
      <c r="G14" s="119">
        <v>2049</v>
      </c>
      <c r="H14" s="119">
        <v>2140</v>
      </c>
      <c r="I14" s="119">
        <v>2300</v>
      </c>
      <c r="J14" s="119">
        <v>1736</v>
      </c>
      <c r="K14" s="119">
        <v>1546</v>
      </c>
      <c r="L14" s="119">
        <v>983</v>
      </c>
      <c r="M14" s="119">
        <v>1348</v>
      </c>
      <c r="N14" s="119">
        <v>1995</v>
      </c>
      <c r="O14" s="294">
        <v>24057</v>
      </c>
    </row>
    <row r="15" spans="2:15" x14ac:dyDescent="0.3">
      <c r="B15" s="418" t="s">
        <v>63</v>
      </c>
      <c r="C15" s="120"/>
      <c r="D15" s="120">
        <v>988</v>
      </c>
      <c r="E15" s="120">
        <v>936</v>
      </c>
      <c r="F15" s="120">
        <v>10</v>
      </c>
      <c r="G15" s="120"/>
      <c r="H15" s="120">
        <v>956</v>
      </c>
      <c r="I15" s="120"/>
      <c r="J15" s="120">
        <v>543</v>
      </c>
      <c r="K15" s="120"/>
      <c r="L15" s="120">
        <v>983</v>
      </c>
      <c r="M15" s="120">
        <v>468</v>
      </c>
      <c r="N15" s="120"/>
      <c r="O15" s="295">
        <v>4884</v>
      </c>
    </row>
    <row r="16" spans="2:15" x14ac:dyDescent="0.3">
      <c r="B16" s="418" t="s">
        <v>284</v>
      </c>
      <c r="C16" s="120">
        <v>1249</v>
      </c>
      <c r="D16" s="120">
        <v>2572</v>
      </c>
      <c r="E16" s="120">
        <v>1288</v>
      </c>
      <c r="F16" s="120">
        <v>2917</v>
      </c>
      <c r="G16" s="120">
        <v>2049</v>
      </c>
      <c r="H16" s="120">
        <v>1184</v>
      </c>
      <c r="I16" s="120">
        <v>2300</v>
      </c>
      <c r="J16" s="120">
        <v>1193</v>
      </c>
      <c r="K16" s="120">
        <v>1546</v>
      </c>
      <c r="L16" s="120">
        <v>0</v>
      </c>
      <c r="M16" s="120">
        <v>880</v>
      </c>
      <c r="N16" s="120">
        <v>1995</v>
      </c>
      <c r="O16" s="295">
        <v>19173</v>
      </c>
    </row>
    <row r="17" spans="2:15" x14ac:dyDescent="0.3">
      <c r="B17" s="252" t="s">
        <v>58</v>
      </c>
      <c r="C17" s="119">
        <v>4</v>
      </c>
      <c r="D17" s="119">
        <v>2</v>
      </c>
      <c r="E17" s="119"/>
      <c r="F17" s="119"/>
      <c r="G17" s="119">
        <v>2</v>
      </c>
      <c r="H17" s="119"/>
      <c r="I17" s="119"/>
      <c r="J17" s="119"/>
      <c r="K17" s="119"/>
      <c r="L17" s="119"/>
      <c r="M17" s="119"/>
      <c r="N17" s="119"/>
      <c r="O17" s="294">
        <v>8</v>
      </c>
    </row>
    <row r="18" spans="2:15" x14ac:dyDescent="0.3">
      <c r="B18" s="418" t="s">
        <v>64</v>
      </c>
      <c r="C18" s="120">
        <v>4</v>
      </c>
      <c r="D18" s="120">
        <v>2</v>
      </c>
      <c r="E18" s="120"/>
      <c r="F18" s="120"/>
      <c r="G18" s="120">
        <v>2</v>
      </c>
      <c r="H18" s="120"/>
      <c r="I18" s="120"/>
      <c r="J18" s="120"/>
      <c r="K18" s="120"/>
      <c r="L18" s="120"/>
      <c r="M18" s="120"/>
      <c r="N18" s="120"/>
      <c r="O18" s="295">
        <v>8</v>
      </c>
    </row>
    <row r="19" spans="2:15" x14ac:dyDescent="0.3">
      <c r="B19" s="252" t="s">
        <v>54</v>
      </c>
      <c r="C19" s="119">
        <v>240</v>
      </c>
      <c r="D19" s="119">
        <v>372</v>
      </c>
      <c r="E19" s="119">
        <v>435</v>
      </c>
      <c r="F19" s="119">
        <v>568</v>
      </c>
      <c r="G19" s="119">
        <v>333</v>
      </c>
      <c r="H19" s="119">
        <v>524</v>
      </c>
      <c r="I19" s="119">
        <v>345</v>
      </c>
      <c r="J19" s="119">
        <v>520</v>
      </c>
      <c r="K19" s="119">
        <v>331</v>
      </c>
      <c r="L19" s="119">
        <v>90</v>
      </c>
      <c r="M19" s="119">
        <v>508</v>
      </c>
      <c r="N19" s="119">
        <v>560</v>
      </c>
      <c r="O19" s="294">
        <v>4826</v>
      </c>
    </row>
    <row r="20" spans="2:15" x14ac:dyDescent="0.3">
      <c r="B20" s="418" t="s">
        <v>65</v>
      </c>
      <c r="C20" s="120">
        <v>240</v>
      </c>
      <c r="D20" s="120">
        <v>372</v>
      </c>
      <c r="E20" s="120">
        <v>435</v>
      </c>
      <c r="F20" s="120">
        <v>568</v>
      </c>
      <c r="G20" s="120">
        <v>333</v>
      </c>
      <c r="H20" s="120">
        <v>524</v>
      </c>
      <c r="I20" s="120">
        <v>345</v>
      </c>
      <c r="J20" s="120">
        <v>520</v>
      </c>
      <c r="K20" s="120">
        <v>331</v>
      </c>
      <c r="L20" s="120">
        <v>90</v>
      </c>
      <c r="M20" s="120">
        <v>508</v>
      </c>
      <c r="N20" s="120">
        <v>560</v>
      </c>
      <c r="O20" s="295">
        <v>4826</v>
      </c>
    </row>
    <row r="21" spans="2:15" x14ac:dyDescent="0.3">
      <c r="B21" s="252" t="s">
        <v>55</v>
      </c>
      <c r="C21" s="119">
        <v>19430</v>
      </c>
      <c r="D21" s="119">
        <v>18145</v>
      </c>
      <c r="E21" s="119">
        <v>14204</v>
      </c>
      <c r="F21" s="119">
        <v>13631</v>
      </c>
      <c r="G21" s="119">
        <v>16583</v>
      </c>
      <c r="H21" s="119">
        <v>16497</v>
      </c>
      <c r="I21" s="119">
        <v>24441</v>
      </c>
      <c r="J21" s="119">
        <v>19334</v>
      </c>
      <c r="K21" s="119">
        <v>22691</v>
      </c>
      <c r="L21" s="119">
        <v>36507</v>
      </c>
      <c r="M21" s="119">
        <v>56569</v>
      </c>
      <c r="N21" s="119">
        <v>51148</v>
      </c>
      <c r="O21" s="294">
        <v>309180</v>
      </c>
    </row>
    <row r="22" spans="2:15" x14ac:dyDescent="0.3">
      <c r="B22" s="418" t="s">
        <v>66</v>
      </c>
      <c r="C22" s="120">
        <v>19430</v>
      </c>
      <c r="D22" s="120">
        <v>18145</v>
      </c>
      <c r="E22" s="120">
        <v>14204</v>
      </c>
      <c r="F22" s="120">
        <v>13631</v>
      </c>
      <c r="G22" s="120">
        <v>16583</v>
      </c>
      <c r="H22" s="120">
        <v>16497</v>
      </c>
      <c r="I22" s="120">
        <v>24441</v>
      </c>
      <c r="J22" s="120">
        <v>19334</v>
      </c>
      <c r="K22" s="120">
        <v>22691</v>
      </c>
      <c r="L22" s="120">
        <v>36507</v>
      </c>
      <c r="M22" s="120">
        <v>56569</v>
      </c>
      <c r="N22" s="120">
        <v>51148</v>
      </c>
      <c r="O22" s="295">
        <v>309180</v>
      </c>
    </row>
    <row r="23" spans="2:15" x14ac:dyDescent="0.3">
      <c r="B23" s="252" t="s">
        <v>56</v>
      </c>
      <c r="C23" s="119">
        <v>8701</v>
      </c>
      <c r="D23" s="119">
        <v>4058</v>
      </c>
      <c r="E23" s="119">
        <v>3033</v>
      </c>
      <c r="F23" s="119">
        <v>3533</v>
      </c>
      <c r="G23" s="119">
        <v>3266</v>
      </c>
      <c r="H23" s="119">
        <v>2506</v>
      </c>
      <c r="I23" s="119">
        <v>8292</v>
      </c>
      <c r="J23" s="119">
        <v>7477</v>
      </c>
      <c r="K23" s="119">
        <v>7490</v>
      </c>
      <c r="L23" s="119">
        <v>5715</v>
      </c>
      <c r="M23" s="119">
        <v>6872</v>
      </c>
      <c r="N23" s="119">
        <v>16557</v>
      </c>
      <c r="O23" s="294">
        <v>77500</v>
      </c>
    </row>
    <row r="24" spans="2:15" x14ac:dyDescent="0.3">
      <c r="B24" s="418" t="s">
        <v>169</v>
      </c>
      <c r="C24" s="120">
        <v>8701</v>
      </c>
      <c r="D24" s="120">
        <v>4058</v>
      </c>
      <c r="E24" s="120">
        <v>3033</v>
      </c>
      <c r="F24" s="120">
        <v>3533</v>
      </c>
      <c r="G24" s="120">
        <v>3266</v>
      </c>
      <c r="H24" s="120">
        <v>2506</v>
      </c>
      <c r="I24" s="120">
        <v>8292</v>
      </c>
      <c r="J24" s="120">
        <v>7477</v>
      </c>
      <c r="K24" s="120">
        <v>7490</v>
      </c>
      <c r="L24" s="120">
        <v>5715</v>
      </c>
      <c r="M24" s="120">
        <v>6872</v>
      </c>
      <c r="N24" s="120">
        <v>16557</v>
      </c>
      <c r="O24" s="295">
        <v>77500</v>
      </c>
    </row>
    <row r="25" spans="2:15" x14ac:dyDescent="0.3">
      <c r="B25" s="252" t="s">
        <v>59</v>
      </c>
      <c r="C25" s="119">
        <v>632</v>
      </c>
      <c r="D25" s="119">
        <v>714</v>
      </c>
      <c r="E25" s="119">
        <v>798</v>
      </c>
      <c r="F25" s="119">
        <v>798</v>
      </c>
      <c r="G25" s="119">
        <v>902</v>
      </c>
      <c r="H25" s="119">
        <v>595</v>
      </c>
      <c r="I25" s="119">
        <v>781</v>
      </c>
      <c r="J25" s="119">
        <v>776</v>
      </c>
      <c r="K25" s="119">
        <v>697</v>
      </c>
      <c r="L25" s="119">
        <v>807</v>
      </c>
      <c r="M25" s="119">
        <v>863</v>
      </c>
      <c r="N25" s="119">
        <v>520</v>
      </c>
      <c r="O25" s="294">
        <v>8883</v>
      </c>
    </row>
    <row r="26" spans="2:15" x14ac:dyDescent="0.3">
      <c r="B26" s="418" t="s">
        <v>214</v>
      </c>
      <c r="C26" s="120">
        <v>632</v>
      </c>
      <c r="D26" s="120">
        <v>714</v>
      </c>
      <c r="E26" s="120">
        <v>798</v>
      </c>
      <c r="F26" s="120">
        <v>798</v>
      </c>
      <c r="G26" s="120">
        <v>902</v>
      </c>
      <c r="H26" s="120">
        <v>586</v>
      </c>
      <c r="I26" s="120">
        <v>770</v>
      </c>
      <c r="J26" s="120">
        <v>752</v>
      </c>
      <c r="K26" s="120">
        <v>684</v>
      </c>
      <c r="L26" s="120">
        <v>792</v>
      </c>
      <c r="M26" s="120">
        <v>852</v>
      </c>
      <c r="N26" s="120">
        <v>514</v>
      </c>
      <c r="O26" s="295">
        <v>8794</v>
      </c>
    </row>
    <row r="27" spans="2:15" x14ac:dyDescent="0.3">
      <c r="B27" s="418" t="s">
        <v>324</v>
      </c>
      <c r="C27" s="120"/>
      <c r="D27" s="120"/>
      <c r="E27" s="120"/>
      <c r="F27" s="120"/>
      <c r="G27" s="120"/>
      <c r="H27" s="120">
        <v>9</v>
      </c>
      <c r="I27" s="120">
        <v>11</v>
      </c>
      <c r="J27" s="120">
        <v>24</v>
      </c>
      <c r="K27" s="120">
        <v>13</v>
      </c>
      <c r="L27" s="120">
        <v>15</v>
      </c>
      <c r="M27" s="120">
        <v>11</v>
      </c>
      <c r="N27" s="120">
        <v>6</v>
      </c>
      <c r="O27" s="295">
        <v>89</v>
      </c>
    </row>
    <row r="28" spans="2:15" x14ac:dyDescent="0.3">
      <c r="B28" s="252" t="s">
        <v>60</v>
      </c>
      <c r="C28" s="119"/>
      <c r="D28" s="119"/>
      <c r="E28" s="119"/>
      <c r="F28" s="119"/>
      <c r="G28" s="119">
        <v>1376</v>
      </c>
      <c r="H28" s="119">
        <v>2615</v>
      </c>
      <c r="I28" s="119">
        <v>2707</v>
      </c>
      <c r="J28" s="119">
        <v>568</v>
      </c>
      <c r="K28" s="119">
        <v>670</v>
      </c>
      <c r="L28" s="119">
        <v>843</v>
      </c>
      <c r="M28" s="119">
        <v>535</v>
      </c>
      <c r="N28" s="119">
        <v>1087</v>
      </c>
      <c r="O28" s="294">
        <v>10401</v>
      </c>
    </row>
    <row r="29" spans="2:15" x14ac:dyDescent="0.3">
      <c r="B29" s="418" t="s">
        <v>325</v>
      </c>
      <c r="C29" s="120"/>
      <c r="D29" s="120"/>
      <c r="E29" s="120"/>
      <c r="F29" s="120"/>
      <c r="G29" s="120">
        <v>1376</v>
      </c>
      <c r="H29" s="120">
        <v>2615</v>
      </c>
      <c r="I29" s="120">
        <v>2707</v>
      </c>
      <c r="J29" s="120">
        <v>568</v>
      </c>
      <c r="K29" s="120">
        <v>670</v>
      </c>
      <c r="L29" s="120">
        <v>843</v>
      </c>
      <c r="M29" s="120">
        <v>535</v>
      </c>
      <c r="N29" s="120">
        <v>1087</v>
      </c>
      <c r="O29" s="295">
        <v>10401</v>
      </c>
    </row>
    <row r="30" spans="2:15" x14ac:dyDescent="0.3">
      <c r="B30" s="252" t="s">
        <v>147</v>
      </c>
      <c r="C30" s="119">
        <v>30</v>
      </c>
      <c r="D30" s="119">
        <v>34</v>
      </c>
      <c r="E30" s="119">
        <v>27</v>
      </c>
      <c r="F30" s="119">
        <v>14</v>
      </c>
      <c r="G30" s="119">
        <v>12</v>
      </c>
      <c r="H30" s="119">
        <v>26</v>
      </c>
      <c r="I30" s="119">
        <v>30</v>
      </c>
      <c r="J30" s="119">
        <v>17</v>
      </c>
      <c r="K30" s="119">
        <v>16</v>
      </c>
      <c r="L30" s="119">
        <v>37</v>
      </c>
      <c r="M30" s="119">
        <v>18</v>
      </c>
      <c r="N30" s="119">
        <v>10</v>
      </c>
      <c r="O30" s="294">
        <v>271</v>
      </c>
    </row>
    <row r="31" spans="2:15" x14ac:dyDescent="0.3">
      <c r="B31" s="419" t="s">
        <v>179</v>
      </c>
      <c r="C31" s="296">
        <v>30</v>
      </c>
      <c r="D31" s="296">
        <v>34</v>
      </c>
      <c r="E31" s="296">
        <v>27</v>
      </c>
      <c r="F31" s="296">
        <v>14</v>
      </c>
      <c r="G31" s="296">
        <v>12</v>
      </c>
      <c r="H31" s="296">
        <v>26</v>
      </c>
      <c r="I31" s="296">
        <v>30</v>
      </c>
      <c r="J31" s="296">
        <v>17</v>
      </c>
      <c r="K31" s="296">
        <v>16</v>
      </c>
      <c r="L31" s="296">
        <v>37</v>
      </c>
      <c r="M31" s="296">
        <v>18</v>
      </c>
      <c r="N31" s="296">
        <v>10</v>
      </c>
      <c r="O31" s="297">
        <v>271</v>
      </c>
    </row>
    <row r="32" spans="2:15" x14ac:dyDescent="0.3">
      <c r="B32" s="420" t="s">
        <v>358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x14ac:dyDescent="0.3">
      <c r="B33" s="420" t="s">
        <v>359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78" spans="2:15" ht="13.8" x14ac:dyDescent="0.3">
      <c r="B378" s="412"/>
      <c r="C378" s="413"/>
      <c r="D378" s="414"/>
      <c r="E378" s="414"/>
      <c r="F378" s="414"/>
      <c r="G378" s="414"/>
      <c r="H378" s="414"/>
      <c r="I378" s="414"/>
      <c r="J378" s="414"/>
      <c r="K378" s="414"/>
      <c r="L378" s="414"/>
      <c r="M378" s="414"/>
      <c r="N378" s="414"/>
      <c r="O378" s="414"/>
    </row>
    <row r="379" spans="2:15" ht="13.8" x14ac:dyDescent="0.3">
      <c r="B379" s="415"/>
      <c r="C379" s="416"/>
      <c r="D379" s="417"/>
      <c r="E379" s="417"/>
      <c r="F379" s="417"/>
      <c r="G379" s="417"/>
      <c r="H379" s="417"/>
      <c r="I379" s="417"/>
      <c r="J379" s="417"/>
      <c r="K379" s="417"/>
      <c r="L379" s="417"/>
      <c r="M379" s="417"/>
      <c r="N379" s="417"/>
      <c r="O379" s="417"/>
    </row>
    <row r="380" spans="2:15" ht="13.8" x14ac:dyDescent="0.3">
      <c r="B380" s="412"/>
      <c r="C380" s="416"/>
      <c r="D380" s="417"/>
      <c r="E380" s="417"/>
      <c r="F380" s="417"/>
      <c r="G380" s="417"/>
      <c r="H380" s="417"/>
      <c r="I380" s="417"/>
      <c r="J380" s="417"/>
      <c r="K380" s="417"/>
      <c r="L380" s="417"/>
      <c r="M380" s="417"/>
      <c r="N380" s="417"/>
      <c r="O380" s="417"/>
    </row>
    <row r="381" spans="2:15" ht="13.8" x14ac:dyDescent="0.3">
      <c r="B381" s="415"/>
      <c r="C381" s="416"/>
      <c r="D381" s="417"/>
      <c r="E381" s="417"/>
      <c r="F381" s="417"/>
      <c r="G381" s="417"/>
      <c r="H381" s="417"/>
      <c r="I381" s="417"/>
      <c r="J381" s="417"/>
      <c r="K381" s="417"/>
      <c r="L381" s="417"/>
      <c r="M381" s="417"/>
      <c r="N381" s="417"/>
      <c r="O381" s="417"/>
    </row>
    <row r="382" spans="2:15" ht="13.8" x14ac:dyDescent="0.3">
      <c r="B382" s="412"/>
      <c r="C382" s="416"/>
      <c r="D382" s="417"/>
      <c r="E382" s="417"/>
      <c r="F382" s="417"/>
      <c r="G382" s="417"/>
      <c r="H382" s="417"/>
      <c r="I382" s="417"/>
      <c r="J382" s="417"/>
      <c r="K382" s="417"/>
      <c r="L382" s="417"/>
      <c r="M382" s="417"/>
      <c r="N382" s="417"/>
      <c r="O382" s="417"/>
    </row>
    <row r="383" spans="2:15" ht="13.8" x14ac:dyDescent="0.3">
      <c r="B383" s="415"/>
      <c r="C383" s="416"/>
      <c r="D383" s="417"/>
      <c r="E383" s="417"/>
      <c r="F383" s="417"/>
      <c r="G383" s="417"/>
      <c r="H383" s="417"/>
      <c r="I383" s="417"/>
      <c r="J383" s="417"/>
      <c r="K383" s="417"/>
      <c r="L383" s="417"/>
      <c r="M383" s="417"/>
      <c r="N383" s="417"/>
      <c r="O383" s="417"/>
    </row>
    <row r="384" spans="2:15" ht="13.8" x14ac:dyDescent="0.3">
      <c r="B384" s="412"/>
      <c r="C384" s="416"/>
      <c r="D384" s="417"/>
      <c r="E384" s="417"/>
      <c r="F384" s="417"/>
      <c r="G384" s="417"/>
      <c r="H384" s="417"/>
      <c r="I384" s="417"/>
      <c r="J384" s="417"/>
      <c r="K384" s="417"/>
      <c r="L384" s="417"/>
      <c r="M384" s="417"/>
      <c r="N384" s="417"/>
      <c r="O384" s="417"/>
    </row>
    <row r="385" spans="2:15" ht="13.8" x14ac:dyDescent="0.3">
      <c r="B385" s="415"/>
      <c r="C385" s="416"/>
      <c r="D385" s="417"/>
      <c r="E385" s="417"/>
      <c r="F385" s="417"/>
      <c r="G385" s="417"/>
      <c r="H385" s="417"/>
      <c r="I385" s="417"/>
      <c r="J385" s="417"/>
      <c r="K385" s="417"/>
      <c r="L385" s="417"/>
      <c r="M385" s="417"/>
      <c r="N385" s="417"/>
      <c r="O385" s="417"/>
    </row>
    <row r="386" spans="2:15" ht="13.8" x14ac:dyDescent="0.3">
      <c r="B386" s="412"/>
      <c r="C386" s="416"/>
      <c r="D386" s="417"/>
      <c r="E386" s="417"/>
      <c r="F386" s="417"/>
      <c r="G386" s="417"/>
      <c r="H386" s="417"/>
      <c r="I386" s="417"/>
      <c r="J386" s="417"/>
      <c r="K386" s="417"/>
      <c r="L386" s="417"/>
      <c r="M386" s="417"/>
      <c r="N386" s="417"/>
      <c r="O386" s="417"/>
    </row>
    <row r="387" spans="2:15" ht="13.8" x14ac:dyDescent="0.3">
      <c r="B387" s="412"/>
      <c r="C387" s="416"/>
      <c r="D387" s="417"/>
      <c r="E387" s="417"/>
      <c r="F387" s="417"/>
      <c r="G387" s="417"/>
      <c r="H387" s="417"/>
      <c r="I387" s="417"/>
      <c r="J387" s="417"/>
      <c r="K387" s="417"/>
      <c r="L387" s="417"/>
      <c r="M387" s="417"/>
      <c r="N387" s="417"/>
      <c r="O387" s="417"/>
    </row>
    <row r="388" spans="2:15" ht="13.8" x14ac:dyDescent="0.3">
      <c r="B388" s="412"/>
      <c r="C388" s="416"/>
      <c r="D388" s="417"/>
      <c r="E388" s="417"/>
      <c r="F388" s="417"/>
      <c r="G388" s="417"/>
      <c r="H388" s="417"/>
      <c r="I388" s="417"/>
      <c r="J388" s="417"/>
      <c r="K388" s="417"/>
      <c r="L388" s="417"/>
      <c r="M388" s="417"/>
      <c r="N388" s="417"/>
      <c r="O388" s="417"/>
    </row>
    <row r="391" spans="2:15" ht="13.8" x14ac:dyDescent="0.3">
      <c r="B391" s="415"/>
      <c r="C391" s="412"/>
      <c r="D391" s="412"/>
      <c r="E391" s="412"/>
      <c r="F391" s="412"/>
      <c r="G391" s="412"/>
      <c r="H391" s="412"/>
      <c r="I391" s="412"/>
      <c r="J391" s="412"/>
      <c r="K391" s="412"/>
      <c r="L391" s="412"/>
      <c r="M391" s="412"/>
      <c r="N391" s="412"/>
      <c r="O391" s="412"/>
    </row>
    <row r="392" spans="2:15" ht="13.8" x14ac:dyDescent="0.3">
      <c r="B392" s="415"/>
      <c r="C392" s="412"/>
      <c r="D392" s="412"/>
      <c r="E392" s="412"/>
      <c r="F392" s="412"/>
      <c r="G392" s="412"/>
      <c r="H392" s="412"/>
      <c r="I392" s="412"/>
      <c r="J392" s="412"/>
      <c r="K392" s="412"/>
      <c r="L392" s="412"/>
      <c r="M392" s="412"/>
      <c r="N392" s="412"/>
      <c r="O392" s="412"/>
    </row>
    <row r="397" spans="2:15" ht="13.8" x14ac:dyDescent="0.3">
      <c r="B397" s="412"/>
      <c r="C397" s="413"/>
      <c r="D397" s="414"/>
      <c r="E397" s="414"/>
      <c r="F397" s="414"/>
      <c r="G397" s="414"/>
      <c r="H397" s="414"/>
      <c r="I397" s="414"/>
      <c r="J397" s="414"/>
      <c r="K397" s="414"/>
      <c r="L397" s="414"/>
      <c r="M397" s="414"/>
      <c r="N397" s="414"/>
      <c r="O397" s="414"/>
    </row>
    <row r="398" spans="2:15" ht="13.8" x14ac:dyDescent="0.3">
      <c r="B398" s="415"/>
      <c r="C398" s="416"/>
      <c r="D398" s="417"/>
      <c r="E398" s="417"/>
      <c r="F398" s="417"/>
      <c r="G398" s="417"/>
      <c r="H398" s="417"/>
      <c r="I398" s="417"/>
      <c r="J398" s="417"/>
      <c r="K398" s="417"/>
      <c r="L398" s="417"/>
      <c r="M398" s="417"/>
      <c r="N398" s="417"/>
      <c r="O398" s="417"/>
    </row>
    <row r="399" spans="2:15" ht="13.8" x14ac:dyDescent="0.3">
      <c r="B399" s="412"/>
      <c r="C399" s="416"/>
      <c r="D399" s="417"/>
      <c r="E399" s="417"/>
      <c r="F399" s="417"/>
      <c r="G399" s="417"/>
      <c r="H399" s="417"/>
      <c r="I399" s="417"/>
      <c r="J399" s="417"/>
      <c r="K399" s="417"/>
      <c r="L399" s="417"/>
      <c r="M399" s="417"/>
      <c r="N399" s="417"/>
      <c r="O399" s="417"/>
    </row>
    <row r="400" spans="2:15" ht="13.8" x14ac:dyDescent="0.3">
      <c r="B400" s="415"/>
      <c r="C400" s="416"/>
      <c r="D400" s="417"/>
      <c r="E400" s="417"/>
      <c r="F400" s="417"/>
      <c r="G400" s="417"/>
      <c r="H400" s="417"/>
      <c r="I400" s="417"/>
      <c r="J400" s="417"/>
      <c r="K400" s="417"/>
      <c r="L400" s="417"/>
      <c r="M400" s="417"/>
      <c r="N400" s="417"/>
      <c r="O400" s="417"/>
    </row>
    <row r="401" spans="2:15" ht="13.8" x14ac:dyDescent="0.3">
      <c r="B401" s="412"/>
      <c r="C401" s="416"/>
      <c r="D401" s="417"/>
      <c r="E401" s="417"/>
      <c r="F401" s="417"/>
      <c r="G401" s="417"/>
      <c r="H401" s="417"/>
      <c r="I401" s="417"/>
      <c r="J401" s="417"/>
      <c r="K401" s="417"/>
      <c r="L401" s="417"/>
      <c r="M401" s="417"/>
      <c r="N401" s="417"/>
      <c r="O401" s="417"/>
    </row>
    <row r="402" spans="2:15" ht="13.8" x14ac:dyDescent="0.3">
      <c r="B402" s="415"/>
      <c r="C402" s="416"/>
      <c r="D402" s="417"/>
      <c r="E402" s="417"/>
      <c r="F402" s="417"/>
      <c r="G402" s="417"/>
      <c r="H402" s="417"/>
      <c r="I402" s="417"/>
      <c r="J402" s="417"/>
      <c r="K402" s="417"/>
      <c r="L402" s="417"/>
      <c r="M402" s="417"/>
      <c r="N402" s="417"/>
      <c r="O402" s="417"/>
    </row>
    <row r="403" spans="2:15" ht="13.8" x14ac:dyDescent="0.3">
      <c r="B403" s="412"/>
      <c r="C403" s="416"/>
      <c r="D403" s="417"/>
      <c r="E403" s="417"/>
      <c r="F403" s="417"/>
      <c r="G403" s="417"/>
      <c r="H403" s="417"/>
      <c r="I403" s="417"/>
      <c r="J403" s="417"/>
      <c r="K403" s="417"/>
      <c r="L403" s="417"/>
      <c r="M403" s="417"/>
      <c r="N403" s="417"/>
      <c r="O403" s="417"/>
    </row>
    <row r="404" spans="2:15" ht="13.8" x14ac:dyDescent="0.3">
      <c r="B404" s="415"/>
      <c r="C404" s="416"/>
      <c r="D404" s="417"/>
      <c r="E404" s="417"/>
      <c r="F404" s="417"/>
      <c r="G404" s="417"/>
      <c r="H404" s="417"/>
      <c r="I404" s="417"/>
      <c r="J404" s="417"/>
      <c r="K404" s="417"/>
      <c r="L404" s="417"/>
      <c r="M404" s="417"/>
      <c r="N404" s="417"/>
      <c r="O404" s="417"/>
    </row>
    <row r="405" spans="2:15" ht="13.8" x14ac:dyDescent="0.3">
      <c r="B405" s="412"/>
      <c r="C405" s="416"/>
      <c r="D405" s="417"/>
      <c r="E405" s="417"/>
      <c r="F405" s="417"/>
      <c r="G405" s="417"/>
      <c r="H405" s="417"/>
      <c r="I405" s="417"/>
      <c r="J405" s="417"/>
      <c r="K405" s="417"/>
      <c r="L405" s="417"/>
      <c r="M405" s="417"/>
      <c r="N405" s="417"/>
      <c r="O405" s="417"/>
    </row>
    <row r="406" spans="2:15" ht="13.8" x14ac:dyDescent="0.3">
      <c r="B406" s="412"/>
      <c r="C406" s="416"/>
      <c r="D406" s="417"/>
      <c r="E406" s="417"/>
      <c r="F406" s="417"/>
      <c r="G406" s="417"/>
      <c r="H406" s="417"/>
      <c r="I406" s="417"/>
      <c r="J406" s="417"/>
      <c r="K406" s="417"/>
      <c r="L406" s="417"/>
      <c r="M406" s="417"/>
      <c r="N406" s="417"/>
      <c r="O406" s="417"/>
    </row>
    <row r="407" spans="2:15" ht="13.8" x14ac:dyDescent="0.3">
      <c r="B407" s="412"/>
      <c r="C407" s="416"/>
      <c r="D407" s="417"/>
      <c r="E407" s="417"/>
      <c r="F407" s="417"/>
      <c r="G407" s="417"/>
      <c r="H407" s="417"/>
      <c r="I407" s="417"/>
      <c r="J407" s="417"/>
      <c r="K407" s="417"/>
      <c r="L407" s="417"/>
      <c r="M407" s="417"/>
      <c r="N407" s="417"/>
      <c r="O407" s="417"/>
    </row>
  </sheetData>
  <mergeCells count="3">
    <mergeCell ref="B8:B9"/>
    <mergeCell ref="C8:O8"/>
    <mergeCell ref="B7:O7"/>
  </mergeCells>
  <pageMargins left="0.27559055118110237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99"/>
  <sheetViews>
    <sheetView zoomScaleNormal="100" workbookViewId="0">
      <selection activeCell="H39" sqref="H39"/>
    </sheetView>
  </sheetViews>
  <sheetFormatPr baseColWidth="10" defaultColWidth="11.44140625" defaultRowHeight="10.199999999999999" x14ac:dyDescent="0.3"/>
  <cols>
    <col min="1" max="1" width="9" style="9" customWidth="1"/>
    <col min="2" max="2" width="39.5546875" style="9" customWidth="1"/>
    <col min="3" max="3" width="13.109375" style="9" customWidth="1"/>
    <col min="4" max="16384" width="11.44140625" style="9"/>
  </cols>
  <sheetData>
    <row r="2" spans="2:2" s="205" customFormat="1" ht="17.399999999999999" x14ac:dyDescent="0.3">
      <c r="B2" s="184" t="s">
        <v>299</v>
      </c>
    </row>
    <row r="3" spans="2:2" s="205" customFormat="1" ht="13.8" x14ac:dyDescent="0.25">
      <c r="B3" s="185" t="s">
        <v>302</v>
      </c>
    </row>
    <row r="4" spans="2:2" ht="13.8" x14ac:dyDescent="0.25">
      <c r="B4" s="107"/>
    </row>
    <row r="5" spans="2:2" ht="13.8" x14ac:dyDescent="0.25">
      <c r="B5" s="107" t="s">
        <v>338</v>
      </c>
    </row>
    <row r="6" spans="2:2" ht="13.2" x14ac:dyDescent="0.3">
      <c r="B6" s="2"/>
    </row>
    <row r="7" spans="2:2" ht="13.2" x14ac:dyDescent="0.3">
      <c r="B7" s="2"/>
    </row>
    <row r="172" spans="1:9" x14ac:dyDescent="0.2">
      <c r="B172" s="96"/>
      <c r="C172" s="97"/>
      <c r="D172" s="98"/>
    </row>
    <row r="173" spans="1:9" x14ac:dyDescent="0.3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x14ac:dyDescent="0.3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x14ac:dyDescent="0.3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x14ac:dyDescent="0.3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x14ac:dyDescent="0.3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ht="14.4" x14ac:dyDescent="0.3">
      <c r="A178" s="16"/>
      <c r="B178" s="180" t="s">
        <v>333</v>
      </c>
      <c r="C178" s="180" t="s">
        <v>330</v>
      </c>
      <c r="D178" s="443"/>
      <c r="E178" s="16"/>
      <c r="F178" s="180" t="s">
        <v>333</v>
      </c>
      <c r="G178" s="180" t="s">
        <v>330</v>
      </c>
      <c r="H178" s="443"/>
      <c r="I178" s="16"/>
    </row>
    <row r="179" spans="1:9" ht="11.4" x14ac:dyDescent="0.3">
      <c r="A179" s="16"/>
      <c r="B179" s="444" t="s">
        <v>16</v>
      </c>
      <c r="C179" s="445" t="s">
        <v>337</v>
      </c>
      <c r="D179" s="445" t="s">
        <v>46</v>
      </c>
      <c r="E179" s="16"/>
      <c r="F179" s="444" t="s">
        <v>16</v>
      </c>
      <c r="G179" s="445" t="s">
        <v>337</v>
      </c>
      <c r="H179" s="445" t="s">
        <v>46</v>
      </c>
      <c r="I179" s="16"/>
    </row>
    <row r="180" spans="1:9" ht="11.4" x14ac:dyDescent="0.2">
      <c r="A180" s="16"/>
      <c r="B180" s="446" t="s">
        <v>1</v>
      </c>
      <c r="C180" s="447">
        <v>2536</v>
      </c>
      <c r="D180" s="448">
        <f>+C180/$C$194</f>
        <v>0.29409718195523599</v>
      </c>
      <c r="E180" s="16"/>
      <c r="F180" s="446" t="s">
        <v>1</v>
      </c>
      <c r="G180" s="447">
        <v>2536</v>
      </c>
      <c r="H180" s="448">
        <f>+G180/$G$194</f>
        <v>0.29409718195523599</v>
      </c>
      <c r="I180" s="16"/>
    </row>
    <row r="181" spans="1:9" ht="11.4" x14ac:dyDescent="0.2">
      <c r="A181" s="16"/>
      <c r="B181" s="446" t="s">
        <v>7</v>
      </c>
      <c r="C181" s="447">
        <v>1629</v>
      </c>
      <c r="D181" s="448">
        <f t="shared" ref="D181:D186" si="0">+C181/$C$194</f>
        <v>0.18891337121651397</v>
      </c>
      <c r="E181" s="16"/>
      <c r="F181" s="446" t="s">
        <v>7</v>
      </c>
      <c r="G181" s="447">
        <v>1629</v>
      </c>
      <c r="H181" s="448">
        <f t="shared" ref="H181:H183" si="1">+G181/$G$194</f>
        <v>0.18891337121651397</v>
      </c>
      <c r="I181" s="16"/>
    </row>
    <row r="182" spans="1:9" ht="11.4" x14ac:dyDescent="0.2">
      <c r="A182" s="16"/>
      <c r="B182" s="449" t="s">
        <v>47</v>
      </c>
      <c r="C182" s="447">
        <v>977</v>
      </c>
      <c r="D182" s="448">
        <f t="shared" si="0"/>
        <v>0.11330163516177665</v>
      </c>
      <c r="E182" s="16"/>
      <c r="F182" s="449" t="s">
        <v>47</v>
      </c>
      <c r="G182" s="447">
        <v>977</v>
      </c>
      <c r="H182" s="448">
        <f>+G182/$G$194</f>
        <v>0.11330163516177665</v>
      </c>
      <c r="I182" s="16"/>
    </row>
    <row r="183" spans="1:9" ht="11.4" x14ac:dyDescent="0.2">
      <c r="A183" s="16"/>
      <c r="B183" s="446" t="s">
        <v>24</v>
      </c>
      <c r="C183" s="447">
        <v>684</v>
      </c>
      <c r="D183" s="448">
        <f t="shared" si="0"/>
        <v>7.9322741505276587E-2</v>
      </c>
      <c r="E183" s="16"/>
      <c r="F183" s="446" t="s">
        <v>24</v>
      </c>
      <c r="G183" s="447">
        <v>684</v>
      </c>
      <c r="H183" s="448">
        <f t="shared" si="1"/>
        <v>7.9322741505276587E-2</v>
      </c>
      <c r="I183" s="16"/>
    </row>
    <row r="184" spans="1:9" ht="11.4" x14ac:dyDescent="0.2">
      <c r="A184" s="16"/>
      <c r="B184" s="446" t="s">
        <v>2</v>
      </c>
      <c r="C184" s="447">
        <v>575</v>
      </c>
      <c r="D184" s="448">
        <f t="shared" si="0"/>
        <v>6.6682129189377243E-2</v>
      </c>
      <c r="E184" s="16"/>
      <c r="F184" s="446" t="s">
        <v>213</v>
      </c>
      <c r="G184" s="447">
        <f>SUM(G185:G193)</f>
        <v>2797</v>
      </c>
      <c r="H184" s="448">
        <f>+G184/$G$194</f>
        <v>0.32436507016119681</v>
      </c>
      <c r="I184" s="16"/>
    </row>
    <row r="185" spans="1:9" ht="11.4" x14ac:dyDescent="0.2">
      <c r="A185" s="16"/>
      <c r="B185" s="446" t="s">
        <v>3</v>
      </c>
      <c r="C185" s="447">
        <v>526</v>
      </c>
      <c r="D185" s="448">
        <f t="shared" si="0"/>
        <v>6.0999652093239015E-2</v>
      </c>
      <c r="E185" s="16"/>
      <c r="F185" s="446" t="s">
        <v>2</v>
      </c>
      <c r="G185" s="447">
        <v>575</v>
      </c>
      <c r="H185" s="450"/>
      <c r="I185" s="16"/>
    </row>
    <row r="186" spans="1:9" ht="11.4" x14ac:dyDescent="0.2">
      <c r="A186" s="16"/>
      <c r="B186" s="446" t="s">
        <v>213</v>
      </c>
      <c r="C186" s="447">
        <f>SUM(C187:C193)</f>
        <v>1696</v>
      </c>
      <c r="D186" s="448">
        <f t="shared" si="0"/>
        <v>0.19668328887858055</v>
      </c>
      <c r="E186" s="16"/>
      <c r="F186" s="446" t="s">
        <v>3</v>
      </c>
      <c r="G186" s="447">
        <v>526</v>
      </c>
      <c r="H186" s="450"/>
      <c r="I186" s="16"/>
    </row>
    <row r="187" spans="1:9" ht="11.4" x14ac:dyDescent="0.2">
      <c r="A187" s="16"/>
      <c r="B187" s="446" t="s">
        <v>8</v>
      </c>
      <c r="C187" s="447">
        <v>458</v>
      </c>
      <c r="D187" s="450"/>
      <c r="E187" s="16"/>
      <c r="F187" s="446" t="s">
        <v>8</v>
      </c>
      <c r="G187" s="447">
        <v>458</v>
      </c>
      <c r="H187" s="450"/>
      <c r="I187" s="16"/>
    </row>
    <row r="188" spans="1:9" ht="11.4" x14ac:dyDescent="0.2">
      <c r="A188" s="16"/>
      <c r="B188" s="446" t="s">
        <v>25</v>
      </c>
      <c r="C188" s="447">
        <v>394</v>
      </c>
      <c r="D188" s="450"/>
      <c r="E188" s="16"/>
      <c r="F188" s="446" t="s">
        <v>25</v>
      </c>
      <c r="G188" s="447">
        <v>394</v>
      </c>
      <c r="H188" s="450"/>
      <c r="I188" s="16"/>
    </row>
    <row r="189" spans="1:9" ht="11.4" x14ac:dyDescent="0.2">
      <c r="A189" s="16"/>
      <c r="B189" s="446" t="s">
        <v>26</v>
      </c>
      <c r="C189" s="447">
        <v>360</v>
      </c>
      <c r="D189" s="451"/>
      <c r="E189" s="16"/>
      <c r="F189" s="446" t="s">
        <v>26</v>
      </c>
      <c r="G189" s="447">
        <v>360</v>
      </c>
      <c r="H189" s="451"/>
      <c r="I189" s="16"/>
    </row>
    <row r="190" spans="1:9" ht="11.4" x14ac:dyDescent="0.2">
      <c r="A190" s="16"/>
      <c r="B190" s="446" t="s">
        <v>4</v>
      </c>
      <c r="C190" s="447">
        <v>259</v>
      </c>
      <c r="D190" s="451"/>
      <c r="E190" s="16"/>
      <c r="F190" s="446" t="s">
        <v>4</v>
      </c>
      <c r="G190" s="447">
        <v>259</v>
      </c>
      <c r="H190" s="451"/>
      <c r="I190" s="16"/>
    </row>
    <row r="191" spans="1:9" ht="11.4" x14ac:dyDescent="0.2">
      <c r="A191" s="16"/>
      <c r="B191" s="446" t="s">
        <v>5</v>
      </c>
      <c r="C191" s="447">
        <v>207</v>
      </c>
      <c r="D191" s="451"/>
      <c r="E191" s="16"/>
      <c r="F191" s="446" t="s">
        <v>5</v>
      </c>
      <c r="G191" s="447">
        <v>207</v>
      </c>
      <c r="H191" s="451"/>
      <c r="I191" s="16"/>
    </row>
    <row r="192" spans="1:9" ht="11.4" x14ac:dyDescent="0.2">
      <c r="A192" s="16"/>
      <c r="B192" s="446" t="s">
        <v>6</v>
      </c>
      <c r="C192" s="447">
        <v>18</v>
      </c>
      <c r="D192" s="451"/>
      <c r="E192" s="16"/>
      <c r="F192" s="446" t="s">
        <v>6</v>
      </c>
      <c r="G192" s="447">
        <v>18</v>
      </c>
      <c r="H192" s="451"/>
      <c r="I192" s="16"/>
    </row>
    <row r="193" spans="1:9" ht="11.4" x14ac:dyDescent="0.2">
      <c r="A193" s="16"/>
      <c r="B193" s="446" t="s">
        <v>27</v>
      </c>
      <c r="C193" s="447" t="s">
        <v>17</v>
      </c>
      <c r="D193" s="451"/>
      <c r="E193" s="16"/>
      <c r="F193" s="446" t="s">
        <v>27</v>
      </c>
      <c r="G193" s="447" t="s">
        <v>17</v>
      </c>
      <c r="H193" s="451"/>
      <c r="I193" s="16"/>
    </row>
    <row r="194" spans="1:9" x14ac:dyDescent="0.3">
      <c r="A194" s="16"/>
      <c r="B194" s="443" t="s">
        <v>18</v>
      </c>
      <c r="C194" s="452">
        <v>8623</v>
      </c>
      <c r="D194" s="443"/>
      <c r="E194" s="16"/>
      <c r="F194" s="443" t="s">
        <v>18</v>
      </c>
      <c r="G194" s="452">
        <v>8623</v>
      </c>
      <c r="H194" s="443"/>
      <c r="I194" s="16"/>
    </row>
    <row r="195" spans="1:9" x14ac:dyDescent="0.3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x14ac:dyDescent="0.3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x14ac:dyDescent="0.3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x14ac:dyDescent="0.3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x14ac:dyDescent="0.3">
      <c r="A199" s="16"/>
      <c r="B199" s="16"/>
      <c r="C199" s="16"/>
      <c r="D199" s="16"/>
      <c r="E199" s="16"/>
      <c r="F199" s="16"/>
      <c r="G199" s="16"/>
      <c r="H199" s="16"/>
      <c r="I199" s="16"/>
    </row>
  </sheetData>
  <sortState xmlns:xlrd2="http://schemas.microsoft.com/office/spreadsheetml/2017/richdata2" ref="B180:D192">
    <sortCondition descending="1" ref="C180:C192"/>
  </sortState>
  <pageMargins left="0.17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42"/>
  <sheetViews>
    <sheetView zoomScale="115" zoomScaleNormal="115" workbookViewId="0">
      <selection activeCell="H34" sqref="H34"/>
    </sheetView>
  </sheetViews>
  <sheetFormatPr baseColWidth="10" defaultColWidth="11.44140625" defaultRowHeight="10.199999999999999" x14ac:dyDescent="0.3"/>
  <cols>
    <col min="1" max="1" width="9" style="39" customWidth="1"/>
    <col min="2" max="2" width="25.33203125" style="39" customWidth="1"/>
    <col min="3" max="8" width="17" style="47" customWidth="1"/>
    <col min="9" max="9" width="16.88671875" style="47" customWidth="1"/>
    <col min="10" max="16384" width="11.44140625" style="39"/>
  </cols>
  <sheetData>
    <row r="2" spans="2:11" s="205" customFormat="1" ht="17.399999999999999" x14ac:dyDescent="0.3">
      <c r="B2" s="184" t="s">
        <v>299</v>
      </c>
      <c r="C2" s="206"/>
      <c r="D2" s="206"/>
      <c r="E2" s="206"/>
      <c r="F2" s="206"/>
      <c r="G2" s="206"/>
      <c r="H2" s="206"/>
      <c r="I2" s="206"/>
    </row>
    <row r="3" spans="2:11" s="205" customFormat="1" ht="13.8" x14ac:dyDescent="0.25">
      <c r="B3" s="185" t="s">
        <v>302</v>
      </c>
      <c r="C3" s="206"/>
      <c r="D3" s="206"/>
      <c r="E3" s="206"/>
      <c r="F3" s="206"/>
      <c r="G3" s="206"/>
      <c r="H3" s="206"/>
      <c r="I3" s="206"/>
    </row>
    <row r="4" spans="2:11" s="9" customFormat="1" ht="13.8" x14ac:dyDescent="0.25">
      <c r="B4" s="109"/>
      <c r="C4" s="40"/>
      <c r="D4" s="40"/>
      <c r="E4" s="40"/>
      <c r="F4" s="40"/>
      <c r="G4" s="40"/>
      <c r="H4" s="40"/>
      <c r="I4" s="40"/>
    </row>
    <row r="5" spans="2:11" s="9" customFormat="1" ht="13.8" x14ac:dyDescent="0.25">
      <c r="B5" s="108" t="s">
        <v>336</v>
      </c>
      <c r="C5" s="40"/>
      <c r="D5" s="40"/>
      <c r="E5" s="40"/>
      <c r="F5" s="40"/>
      <c r="G5" s="40"/>
      <c r="H5" s="40"/>
      <c r="I5" s="40"/>
    </row>
    <row r="6" spans="2:11" s="9" customFormat="1" ht="13.2" x14ac:dyDescent="0.25">
      <c r="B6" s="1"/>
      <c r="C6" s="40"/>
      <c r="D6" s="40"/>
      <c r="E6" s="40"/>
      <c r="F6" s="40"/>
      <c r="G6" s="40"/>
      <c r="H6" s="40"/>
      <c r="I6" s="40"/>
    </row>
    <row r="7" spans="2:11" s="9" customFormat="1" ht="14.25" customHeight="1" x14ac:dyDescent="0.3">
      <c r="B7" s="231" t="s">
        <v>16</v>
      </c>
      <c r="C7" s="304">
        <v>2018</v>
      </c>
      <c r="D7" s="304">
        <v>2019</v>
      </c>
      <c r="E7" s="304">
        <v>2020</v>
      </c>
      <c r="F7" s="304">
        <v>2021</v>
      </c>
      <c r="G7" s="304">
        <v>2022</v>
      </c>
      <c r="H7" s="304">
        <v>2023</v>
      </c>
      <c r="I7" s="305">
        <v>2024</v>
      </c>
    </row>
    <row r="8" spans="2:11" s="9" customFormat="1" ht="11.4" x14ac:dyDescent="0.2">
      <c r="B8" s="233" t="s">
        <v>18</v>
      </c>
      <c r="C8" s="306">
        <f t="shared" ref="C8:I8" si="0">SUM(C9:C21)</f>
        <v>13973</v>
      </c>
      <c r="D8" s="306">
        <f t="shared" si="0"/>
        <v>12091</v>
      </c>
      <c r="E8" s="306">
        <f t="shared" si="0"/>
        <v>12934</v>
      </c>
      <c r="F8" s="306">
        <f t="shared" si="0"/>
        <v>9739</v>
      </c>
      <c r="G8" s="306">
        <f t="shared" si="0"/>
        <v>10573</v>
      </c>
      <c r="H8" s="306">
        <f t="shared" si="0"/>
        <v>10693</v>
      </c>
      <c r="I8" s="307">
        <f t="shared" si="0"/>
        <v>8623</v>
      </c>
      <c r="K8" s="44"/>
    </row>
    <row r="9" spans="2:11" s="9" customFormat="1" ht="11.4" x14ac:dyDescent="0.2">
      <c r="B9" s="301" t="s">
        <v>7</v>
      </c>
      <c r="C9" s="285">
        <v>5074</v>
      </c>
      <c r="D9" s="285">
        <v>2910</v>
      </c>
      <c r="E9" s="285">
        <v>2934</v>
      </c>
      <c r="F9" s="285">
        <v>1207</v>
      </c>
      <c r="G9" s="285">
        <v>1385</v>
      </c>
      <c r="H9" s="285">
        <v>1714</v>
      </c>
      <c r="I9" s="286">
        <v>1629</v>
      </c>
      <c r="J9" s="44"/>
    </row>
    <row r="10" spans="2:11" s="9" customFormat="1" ht="11.4" x14ac:dyDescent="0.2">
      <c r="B10" s="301" t="s">
        <v>1</v>
      </c>
      <c r="C10" s="285">
        <v>2780</v>
      </c>
      <c r="D10" s="285">
        <v>2568</v>
      </c>
      <c r="E10" s="285">
        <v>2298</v>
      </c>
      <c r="F10" s="285">
        <v>2306</v>
      </c>
      <c r="G10" s="285">
        <v>2241</v>
      </c>
      <c r="H10" s="285">
        <v>2417</v>
      </c>
      <c r="I10" s="286">
        <v>2536</v>
      </c>
      <c r="J10" s="44"/>
    </row>
    <row r="11" spans="2:11" s="9" customFormat="1" ht="11.4" x14ac:dyDescent="0.2">
      <c r="B11" s="301" t="s">
        <v>8</v>
      </c>
      <c r="C11" s="285">
        <v>1851</v>
      </c>
      <c r="D11" s="285">
        <v>2242</v>
      </c>
      <c r="E11" s="285">
        <v>3463</v>
      </c>
      <c r="F11" s="285">
        <v>2416</v>
      </c>
      <c r="G11" s="285">
        <v>2608</v>
      </c>
      <c r="H11" s="285">
        <v>2530</v>
      </c>
      <c r="I11" s="286">
        <v>458</v>
      </c>
      <c r="J11" s="40"/>
    </row>
    <row r="12" spans="2:11" s="9" customFormat="1" ht="11.4" x14ac:dyDescent="0.2">
      <c r="B12" s="301" t="s">
        <v>24</v>
      </c>
      <c r="C12" s="285">
        <v>860</v>
      </c>
      <c r="D12" s="285">
        <v>866</v>
      </c>
      <c r="E12" s="285">
        <v>920</v>
      </c>
      <c r="F12" s="285">
        <v>974</v>
      </c>
      <c r="G12" s="285">
        <v>842</v>
      </c>
      <c r="H12" s="285">
        <v>629</v>
      </c>
      <c r="I12" s="286">
        <v>684</v>
      </c>
    </row>
    <row r="13" spans="2:11" s="9" customFormat="1" ht="11.4" x14ac:dyDescent="0.2">
      <c r="B13" s="301" t="s">
        <v>25</v>
      </c>
      <c r="C13" s="285">
        <v>992</v>
      </c>
      <c r="D13" s="285">
        <v>891</v>
      </c>
      <c r="E13" s="285">
        <v>1196</v>
      </c>
      <c r="F13" s="285">
        <v>818</v>
      </c>
      <c r="G13" s="285">
        <v>1263</v>
      </c>
      <c r="H13" s="285">
        <v>746</v>
      </c>
      <c r="I13" s="286">
        <v>394</v>
      </c>
    </row>
    <row r="14" spans="2:11" s="9" customFormat="1" ht="11.4" x14ac:dyDescent="0.2">
      <c r="B14" s="301" t="s">
        <v>2</v>
      </c>
      <c r="C14" s="285">
        <v>473</v>
      </c>
      <c r="D14" s="285">
        <v>504</v>
      </c>
      <c r="E14" s="285">
        <v>549</v>
      </c>
      <c r="F14" s="285">
        <v>476</v>
      </c>
      <c r="G14" s="285">
        <v>540</v>
      </c>
      <c r="H14" s="285">
        <v>541</v>
      </c>
      <c r="I14" s="286">
        <v>575</v>
      </c>
    </row>
    <row r="15" spans="2:11" s="9" customFormat="1" ht="11.4" x14ac:dyDescent="0.2">
      <c r="B15" s="301" t="s">
        <v>3</v>
      </c>
      <c r="C15" s="302">
        <v>501</v>
      </c>
      <c r="D15" s="302">
        <v>517</v>
      </c>
      <c r="E15" s="302">
        <v>399</v>
      </c>
      <c r="F15" s="302">
        <v>461</v>
      </c>
      <c r="G15" s="302">
        <v>474</v>
      </c>
      <c r="H15" s="302">
        <v>498</v>
      </c>
      <c r="I15" s="303">
        <v>526</v>
      </c>
    </row>
    <row r="16" spans="2:11" s="9" customFormat="1" ht="11.4" x14ac:dyDescent="0.2">
      <c r="B16" s="301" t="s">
        <v>4</v>
      </c>
      <c r="C16" s="302">
        <v>208</v>
      </c>
      <c r="D16" s="302">
        <v>228</v>
      </c>
      <c r="E16" s="302">
        <v>178</v>
      </c>
      <c r="F16" s="302">
        <v>213</v>
      </c>
      <c r="G16" s="302">
        <v>203</v>
      </c>
      <c r="H16" s="302">
        <v>205</v>
      </c>
      <c r="I16" s="303">
        <v>259</v>
      </c>
    </row>
    <row r="17" spans="2:9" s="9" customFormat="1" ht="11.4" x14ac:dyDescent="0.2">
      <c r="B17" s="301" t="s">
        <v>26</v>
      </c>
      <c r="C17" s="302">
        <v>141</v>
      </c>
      <c r="D17" s="302">
        <v>161</v>
      </c>
      <c r="E17" s="302">
        <v>148</v>
      </c>
      <c r="F17" s="302">
        <v>167</v>
      </c>
      <c r="G17" s="302">
        <v>209</v>
      </c>
      <c r="H17" s="302">
        <v>229</v>
      </c>
      <c r="I17" s="303">
        <v>360</v>
      </c>
    </row>
    <row r="18" spans="2:9" s="9" customFormat="1" ht="11.4" x14ac:dyDescent="0.2">
      <c r="B18" s="301" t="s">
        <v>5</v>
      </c>
      <c r="C18" s="302">
        <v>148</v>
      </c>
      <c r="D18" s="302">
        <v>134</v>
      </c>
      <c r="E18" s="302">
        <v>193</v>
      </c>
      <c r="F18" s="302">
        <v>117</v>
      </c>
      <c r="G18" s="302">
        <v>190</v>
      </c>
      <c r="H18" s="302">
        <v>153</v>
      </c>
      <c r="I18" s="303">
        <v>207</v>
      </c>
    </row>
    <row r="19" spans="2:9" s="9" customFormat="1" ht="11.4" x14ac:dyDescent="0.2">
      <c r="B19" s="301" t="s">
        <v>27</v>
      </c>
      <c r="C19" s="302">
        <v>6</v>
      </c>
      <c r="D19" s="302">
        <v>3</v>
      </c>
      <c r="E19" s="302">
        <v>36</v>
      </c>
      <c r="F19" s="302">
        <v>70</v>
      </c>
      <c r="G19" s="302">
        <v>83</v>
      </c>
      <c r="H19" s="302">
        <v>0</v>
      </c>
      <c r="I19" s="303" t="s">
        <v>17</v>
      </c>
    </row>
    <row r="20" spans="2:9" s="9" customFormat="1" ht="11.4" x14ac:dyDescent="0.2">
      <c r="B20" s="301" t="s">
        <v>6</v>
      </c>
      <c r="C20" s="302">
        <v>23</v>
      </c>
      <c r="D20" s="302">
        <v>33</v>
      </c>
      <c r="E20" s="302">
        <v>31</v>
      </c>
      <c r="F20" s="302">
        <v>41</v>
      </c>
      <c r="G20" s="302">
        <v>32</v>
      </c>
      <c r="H20" s="302">
        <v>48</v>
      </c>
      <c r="I20" s="303">
        <v>18</v>
      </c>
    </row>
    <row r="21" spans="2:9" s="9" customFormat="1" ht="11.4" x14ac:dyDescent="0.2">
      <c r="B21" s="251" t="s">
        <v>47</v>
      </c>
      <c r="C21" s="287">
        <v>916</v>
      </c>
      <c r="D21" s="287">
        <v>1034</v>
      </c>
      <c r="E21" s="287">
        <v>589</v>
      </c>
      <c r="F21" s="287">
        <v>473</v>
      </c>
      <c r="G21" s="287">
        <v>503</v>
      </c>
      <c r="H21" s="287">
        <v>983</v>
      </c>
      <c r="I21" s="288">
        <v>977</v>
      </c>
    </row>
    <row r="22" spans="2:9" s="9" customFormat="1" x14ac:dyDescent="0.3">
      <c r="B22" s="394" t="s">
        <v>353</v>
      </c>
      <c r="C22" s="40"/>
      <c r="D22" s="40"/>
      <c r="E22" s="40"/>
      <c r="F22" s="40"/>
      <c r="G22" s="40"/>
      <c r="H22" s="40"/>
      <c r="I22" s="40"/>
    </row>
    <row r="23" spans="2:9" s="9" customFormat="1" x14ac:dyDescent="0.2">
      <c r="B23" s="405" t="s">
        <v>298</v>
      </c>
      <c r="C23" s="40"/>
      <c r="D23" s="40"/>
      <c r="E23" s="40"/>
      <c r="F23" s="40"/>
      <c r="G23" s="40"/>
      <c r="H23" s="40"/>
      <c r="I23" s="40"/>
    </row>
    <row r="24" spans="2:9" s="9" customFormat="1" x14ac:dyDescent="0.3">
      <c r="C24" s="40"/>
      <c r="D24" s="40"/>
      <c r="E24" s="40"/>
      <c r="F24" s="40"/>
      <c r="G24" s="40"/>
      <c r="H24" s="40"/>
      <c r="I24" s="40"/>
    </row>
    <row r="25" spans="2:9" s="9" customFormat="1" x14ac:dyDescent="0.3">
      <c r="C25" s="40"/>
      <c r="D25" s="40"/>
      <c r="E25" s="40"/>
      <c r="F25" s="40"/>
      <c r="G25" s="40"/>
      <c r="H25" s="40"/>
      <c r="I25" s="40"/>
    </row>
    <row r="26" spans="2:9" s="9" customFormat="1" x14ac:dyDescent="0.3">
      <c r="D26" s="40"/>
      <c r="E26" s="40"/>
      <c r="F26" s="40"/>
      <c r="G26" s="40"/>
      <c r="H26" s="40"/>
      <c r="I26" s="40"/>
    </row>
    <row r="27" spans="2:9" s="9" customFormat="1" x14ac:dyDescent="0.3">
      <c r="D27" s="40"/>
      <c r="E27" s="40"/>
      <c r="F27" s="40"/>
      <c r="G27" s="40"/>
      <c r="H27" s="40"/>
      <c r="I27" s="40"/>
    </row>
    <row r="28" spans="2:9" s="9" customFormat="1" x14ac:dyDescent="0.3">
      <c r="D28" s="40"/>
      <c r="E28" s="40"/>
      <c r="F28" s="40"/>
      <c r="G28" s="40"/>
      <c r="H28" s="40"/>
      <c r="I28" s="40"/>
    </row>
    <row r="29" spans="2:9" s="9" customFormat="1" x14ac:dyDescent="0.3">
      <c r="D29" s="40"/>
      <c r="E29" s="40"/>
      <c r="F29" s="40"/>
      <c r="G29" s="40"/>
      <c r="H29" s="40"/>
      <c r="I29" s="40"/>
    </row>
    <row r="30" spans="2:9" s="9" customFormat="1" x14ac:dyDescent="0.3">
      <c r="D30" s="40"/>
      <c r="E30" s="40"/>
      <c r="F30" s="40"/>
      <c r="G30" s="40"/>
      <c r="H30" s="40"/>
      <c r="I30" s="40"/>
    </row>
    <row r="31" spans="2:9" s="9" customFormat="1" x14ac:dyDescent="0.3">
      <c r="D31" s="40"/>
      <c r="E31" s="40"/>
      <c r="F31" s="40"/>
      <c r="G31" s="40"/>
      <c r="H31" s="40"/>
      <c r="I31" s="40"/>
    </row>
    <row r="32" spans="2:9" s="9" customFormat="1" x14ac:dyDescent="0.3">
      <c r="D32" s="40"/>
      <c r="E32" s="40"/>
      <c r="F32" s="40"/>
      <c r="G32" s="40"/>
      <c r="H32" s="40"/>
      <c r="I32" s="40"/>
    </row>
    <row r="33" spans="3:9" s="9" customFormat="1" x14ac:dyDescent="0.3">
      <c r="D33" s="40"/>
      <c r="E33" s="40"/>
      <c r="F33" s="40"/>
      <c r="G33" s="40"/>
      <c r="H33" s="40"/>
      <c r="I33" s="40"/>
    </row>
    <row r="34" spans="3:9" s="9" customFormat="1" x14ac:dyDescent="0.3">
      <c r="D34" s="40"/>
      <c r="E34" s="40"/>
      <c r="F34" s="40"/>
      <c r="G34" s="40"/>
      <c r="H34" s="40"/>
      <c r="I34" s="40"/>
    </row>
    <row r="35" spans="3:9" s="9" customFormat="1" x14ac:dyDescent="0.3">
      <c r="D35" s="40"/>
      <c r="E35" s="40"/>
      <c r="F35" s="40"/>
      <c r="G35" s="40"/>
      <c r="H35" s="40"/>
      <c r="I35" s="40"/>
    </row>
    <row r="36" spans="3:9" s="9" customFormat="1" x14ac:dyDescent="0.3">
      <c r="D36" s="40"/>
      <c r="E36" s="40"/>
      <c r="F36" s="40"/>
      <c r="G36" s="40"/>
      <c r="H36" s="40"/>
      <c r="I36" s="40"/>
    </row>
    <row r="37" spans="3:9" s="9" customFormat="1" x14ac:dyDescent="0.3">
      <c r="D37" s="40"/>
      <c r="E37" s="40"/>
      <c r="F37" s="40"/>
      <c r="G37" s="40"/>
      <c r="H37" s="40"/>
      <c r="I37" s="40"/>
    </row>
    <row r="38" spans="3:9" s="9" customFormat="1" x14ac:dyDescent="0.3">
      <c r="E38" s="40"/>
      <c r="F38" s="40"/>
      <c r="G38" s="40"/>
      <c r="H38" s="40"/>
      <c r="I38" s="40"/>
    </row>
    <row r="39" spans="3:9" s="9" customFormat="1" x14ac:dyDescent="0.3">
      <c r="D39" s="40"/>
      <c r="E39" s="40"/>
      <c r="F39" s="40"/>
      <c r="G39" s="40"/>
      <c r="H39" s="40"/>
      <c r="I39" s="40"/>
    </row>
    <row r="40" spans="3:9" s="9" customFormat="1" x14ac:dyDescent="0.3">
      <c r="D40" s="40"/>
      <c r="E40" s="40"/>
      <c r="F40" s="40"/>
      <c r="G40" s="40"/>
      <c r="H40" s="40"/>
      <c r="I40" s="40"/>
    </row>
    <row r="41" spans="3:9" s="9" customFormat="1" x14ac:dyDescent="0.3">
      <c r="C41" s="40"/>
      <c r="D41" s="40"/>
      <c r="E41" s="40"/>
      <c r="F41" s="40"/>
      <c r="G41" s="40"/>
      <c r="H41" s="40"/>
      <c r="I41" s="40"/>
    </row>
    <row r="42" spans="3:9" s="9" customFormat="1" x14ac:dyDescent="0.3">
      <c r="C42" s="40"/>
      <c r="D42" s="40"/>
      <c r="E42" s="40"/>
      <c r="F42" s="40"/>
      <c r="G42" s="40"/>
      <c r="H42" s="40"/>
      <c r="I42" s="40"/>
    </row>
    <row r="43" spans="3:9" s="9" customFormat="1" x14ac:dyDescent="0.3">
      <c r="C43" s="40"/>
      <c r="D43" s="40"/>
      <c r="E43" s="40"/>
      <c r="F43" s="40"/>
      <c r="G43" s="40"/>
      <c r="H43" s="40"/>
      <c r="I43" s="40"/>
    </row>
    <row r="44" spans="3:9" s="9" customFormat="1" x14ac:dyDescent="0.3">
      <c r="C44" s="40"/>
      <c r="D44" s="40"/>
      <c r="E44" s="40"/>
      <c r="F44" s="40"/>
      <c r="G44" s="40"/>
      <c r="H44" s="40"/>
      <c r="I44" s="40"/>
    </row>
    <row r="45" spans="3:9" s="9" customFormat="1" x14ac:dyDescent="0.3">
      <c r="C45" s="40"/>
      <c r="D45" s="40"/>
      <c r="E45" s="40"/>
      <c r="F45" s="40"/>
      <c r="G45" s="40"/>
      <c r="H45" s="40"/>
      <c r="I45" s="40"/>
    </row>
    <row r="46" spans="3:9" s="9" customFormat="1" x14ac:dyDescent="0.3">
      <c r="C46" s="40"/>
      <c r="D46" s="40"/>
      <c r="E46" s="40"/>
      <c r="F46" s="40"/>
      <c r="G46" s="40"/>
      <c r="H46" s="40"/>
      <c r="I46" s="40"/>
    </row>
    <row r="47" spans="3:9" s="9" customFormat="1" x14ac:dyDescent="0.3">
      <c r="C47" s="40"/>
      <c r="D47" s="40"/>
      <c r="E47" s="40"/>
      <c r="F47" s="40"/>
      <c r="G47" s="40"/>
      <c r="H47" s="40"/>
      <c r="I47" s="40"/>
    </row>
    <row r="48" spans="3:9" s="9" customFormat="1" x14ac:dyDescent="0.3">
      <c r="C48" s="40"/>
      <c r="D48" s="40"/>
      <c r="E48" s="40"/>
      <c r="F48" s="40"/>
      <c r="G48" s="40"/>
      <c r="H48" s="40"/>
      <c r="I48" s="40"/>
    </row>
    <row r="49" spans="3:9" s="9" customFormat="1" x14ac:dyDescent="0.3">
      <c r="C49" s="40"/>
      <c r="D49" s="40"/>
      <c r="E49" s="40"/>
      <c r="F49" s="40"/>
      <c r="G49" s="40"/>
      <c r="H49" s="40"/>
      <c r="I49" s="40"/>
    </row>
    <row r="50" spans="3:9" s="9" customFormat="1" x14ac:dyDescent="0.3">
      <c r="C50" s="40"/>
      <c r="D50" s="40"/>
      <c r="E50" s="40"/>
      <c r="F50" s="40"/>
      <c r="G50" s="40"/>
      <c r="H50" s="40"/>
      <c r="I50" s="40"/>
    </row>
    <row r="51" spans="3:9" s="9" customFormat="1" x14ac:dyDescent="0.3">
      <c r="C51" s="40"/>
      <c r="D51" s="40"/>
      <c r="E51" s="40"/>
      <c r="F51" s="40"/>
      <c r="G51" s="40"/>
      <c r="H51" s="40"/>
      <c r="I51" s="40"/>
    </row>
    <row r="52" spans="3:9" s="9" customFormat="1" x14ac:dyDescent="0.3">
      <c r="C52" s="40"/>
      <c r="D52" s="40"/>
      <c r="E52" s="40"/>
      <c r="F52" s="40"/>
      <c r="G52" s="40"/>
      <c r="H52" s="40"/>
      <c r="I52" s="40"/>
    </row>
    <row r="53" spans="3:9" s="9" customFormat="1" x14ac:dyDescent="0.3">
      <c r="C53" s="40"/>
      <c r="D53" s="40"/>
      <c r="E53" s="40"/>
      <c r="F53" s="40"/>
      <c r="G53" s="40"/>
      <c r="H53" s="40"/>
      <c r="I53" s="40"/>
    </row>
    <row r="54" spans="3:9" s="9" customFormat="1" x14ac:dyDescent="0.3">
      <c r="C54" s="40"/>
      <c r="D54" s="40"/>
      <c r="E54" s="40"/>
      <c r="F54" s="40"/>
      <c r="G54" s="40"/>
      <c r="H54" s="40"/>
      <c r="I54" s="40"/>
    </row>
    <row r="55" spans="3:9" s="9" customFormat="1" x14ac:dyDescent="0.3">
      <c r="C55" s="40"/>
      <c r="D55" s="40"/>
      <c r="E55" s="40"/>
      <c r="F55" s="40"/>
      <c r="G55" s="40"/>
      <c r="H55" s="40"/>
      <c r="I55" s="40"/>
    </row>
    <row r="56" spans="3:9" s="9" customFormat="1" x14ac:dyDescent="0.3">
      <c r="C56" s="40"/>
      <c r="D56" s="40"/>
      <c r="E56" s="40"/>
      <c r="F56" s="40"/>
      <c r="G56" s="40"/>
      <c r="H56" s="40"/>
      <c r="I56" s="40"/>
    </row>
    <row r="57" spans="3:9" s="9" customFormat="1" x14ac:dyDescent="0.3">
      <c r="C57" s="40"/>
      <c r="D57" s="40"/>
      <c r="E57" s="40"/>
      <c r="F57" s="40"/>
      <c r="G57" s="40"/>
      <c r="H57" s="40"/>
      <c r="I57" s="40"/>
    </row>
    <row r="58" spans="3:9" s="9" customFormat="1" x14ac:dyDescent="0.3">
      <c r="C58" s="40"/>
      <c r="D58" s="40"/>
      <c r="E58" s="40"/>
      <c r="F58" s="40"/>
      <c r="G58" s="40"/>
      <c r="H58" s="40"/>
      <c r="I58" s="40"/>
    </row>
    <row r="59" spans="3:9" s="9" customFormat="1" x14ac:dyDescent="0.3">
      <c r="C59" s="40"/>
      <c r="D59" s="40"/>
      <c r="E59" s="40"/>
      <c r="F59" s="40"/>
      <c r="G59" s="40"/>
      <c r="H59" s="40"/>
      <c r="I59" s="40"/>
    </row>
    <row r="60" spans="3:9" s="9" customFormat="1" x14ac:dyDescent="0.3">
      <c r="C60" s="40"/>
      <c r="D60" s="40"/>
      <c r="E60" s="40"/>
      <c r="F60" s="40"/>
      <c r="G60" s="40"/>
      <c r="H60" s="40"/>
      <c r="I60" s="40"/>
    </row>
    <row r="61" spans="3:9" s="9" customFormat="1" x14ac:dyDescent="0.3">
      <c r="C61" s="40"/>
      <c r="D61" s="40"/>
      <c r="E61" s="40"/>
      <c r="F61" s="40"/>
      <c r="G61" s="40"/>
      <c r="H61" s="40"/>
      <c r="I61" s="40"/>
    </row>
    <row r="62" spans="3:9" s="9" customFormat="1" x14ac:dyDescent="0.3">
      <c r="C62" s="40"/>
      <c r="D62" s="40"/>
      <c r="E62" s="40"/>
      <c r="F62" s="40"/>
      <c r="G62" s="40"/>
      <c r="H62" s="40"/>
      <c r="I62" s="40"/>
    </row>
    <row r="63" spans="3:9" s="9" customFormat="1" x14ac:dyDescent="0.3">
      <c r="C63" s="40"/>
      <c r="D63" s="40"/>
      <c r="E63" s="40"/>
      <c r="F63" s="40"/>
      <c r="G63" s="40"/>
      <c r="H63" s="40"/>
      <c r="I63" s="40"/>
    </row>
    <row r="64" spans="3:9" s="9" customFormat="1" x14ac:dyDescent="0.3">
      <c r="C64" s="40"/>
      <c r="D64" s="40"/>
      <c r="E64" s="40"/>
      <c r="F64" s="40"/>
      <c r="G64" s="40"/>
      <c r="H64" s="40"/>
      <c r="I64" s="40"/>
    </row>
    <row r="65" spans="1:9" s="9" customFormat="1" x14ac:dyDescent="0.3">
      <c r="C65" s="40"/>
      <c r="D65" s="40"/>
      <c r="E65" s="40"/>
      <c r="F65" s="40"/>
      <c r="G65" s="40"/>
      <c r="H65" s="40"/>
      <c r="I65" s="40"/>
    </row>
    <row r="66" spans="1:9" s="9" customFormat="1" x14ac:dyDescent="0.3">
      <c r="C66" s="40"/>
      <c r="D66" s="40"/>
      <c r="E66" s="40"/>
      <c r="F66" s="40"/>
      <c r="G66" s="40"/>
      <c r="H66" s="40"/>
      <c r="I66" s="40"/>
    </row>
    <row r="67" spans="1:9" s="9" customFormat="1" x14ac:dyDescent="0.3">
      <c r="C67" s="40"/>
      <c r="D67" s="40"/>
      <c r="E67" s="40"/>
      <c r="F67" s="40"/>
      <c r="G67" s="40"/>
      <c r="H67" s="40"/>
      <c r="I67" s="40"/>
    </row>
    <row r="68" spans="1:9" s="9" customFormat="1" x14ac:dyDescent="0.3">
      <c r="C68" s="40"/>
      <c r="D68" s="40"/>
      <c r="E68" s="40"/>
      <c r="F68" s="40"/>
      <c r="G68" s="40"/>
      <c r="H68" s="40"/>
      <c r="I68" s="40"/>
    </row>
    <row r="69" spans="1:9" s="9" customFormat="1" x14ac:dyDescent="0.3">
      <c r="C69" s="40"/>
      <c r="D69" s="40"/>
      <c r="E69" s="40"/>
      <c r="F69" s="40"/>
      <c r="G69" s="40"/>
      <c r="H69" s="40"/>
      <c r="I69" s="40"/>
    </row>
    <row r="70" spans="1:9" s="9" customFormat="1" x14ac:dyDescent="0.3">
      <c r="C70" s="40"/>
      <c r="D70" s="40"/>
      <c r="E70" s="40"/>
      <c r="F70" s="40"/>
      <c r="G70" s="40"/>
      <c r="H70" s="40"/>
      <c r="I70" s="40"/>
    </row>
    <row r="71" spans="1:9" s="9" customFormat="1" x14ac:dyDescent="0.3">
      <c r="C71" s="40"/>
      <c r="D71" s="40"/>
      <c r="E71" s="40"/>
      <c r="F71" s="40"/>
      <c r="G71" s="40"/>
      <c r="H71" s="40"/>
      <c r="I71" s="40"/>
    </row>
    <row r="72" spans="1:9" s="9" customFormat="1" x14ac:dyDescent="0.3">
      <c r="C72" s="40"/>
      <c r="D72" s="40"/>
      <c r="E72" s="40"/>
      <c r="F72" s="40"/>
      <c r="G72" s="40"/>
      <c r="H72" s="40"/>
      <c r="I72" s="40"/>
    </row>
    <row r="73" spans="1:9" s="9" customFormat="1" x14ac:dyDescent="0.3">
      <c r="C73" s="40"/>
      <c r="D73" s="40"/>
      <c r="E73" s="40"/>
      <c r="F73" s="40"/>
      <c r="G73" s="40"/>
      <c r="H73" s="40"/>
      <c r="I73" s="40"/>
    </row>
    <row r="74" spans="1:9" s="9" customFormat="1" x14ac:dyDescent="0.3">
      <c r="C74" s="40"/>
      <c r="D74" s="40"/>
      <c r="E74" s="40"/>
      <c r="F74" s="40"/>
      <c r="G74" s="40"/>
      <c r="H74" s="40"/>
      <c r="I74" s="40"/>
    </row>
    <row r="75" spans="1:9" s="9" customFormat="1" x14ac:dyDescent="0.3">
      <c r="C75" s="40"/>
      <c r="D75" s="40"/>
      <c r="E75" s="40"/>
      <c r="F75" s="40"/>
      <c r="G75" s="40"/>
      <c r="H75" s="40"/>
      <c r="I75" s="40"/>
    </row>
    <row r="76" spans="1:9" s="9" customFormat="1" x14ac:dyDescent="0.3">
      <c r="C76" s="40"/>
      <c r="D76" s="40"/>
      <c r="E76" s="40"/>
      <c r="F76" s="40"/>
      <c r="G76" s="40"/>
      <c r="H76" s="40"/>
      <c r="I76" s="40"/>
    </row>
    <row r="77" spans="1:9" s="9" customFormat="1" x14ac:dyDescent="0.3">
      <c r="A77" s="49"/>
      <c r="C77" s="40"/>
      <c r="D77" s="40"/>
      <c r="E77" s="40"/>
      <c r="F77" s="40"/>
      <c r="G77" s="40"/>
      <c r="H77" s="40"/>
      <c r="I77" s="40"/>
    </row>
    <row r="78" spans="1:9" s="9" customFormat="1" x14ac:dyDescent="0.3">
      <c r="C78" s="40"/>
      <c r="D78" s="40"/>
      <c r="E78" s="40"/>
      <c r="F78" s="40"/>
      <c r="G78" s="40"/>
      <c r="H78" s="40"/>
      <c r="I78" s="40"/>
    </row>
    <row r="79" spans="1:9" s="9" customFormat="1" x14ac:dyDescent="0.3">
      <c r="C79" s="40"/>
      <c r="D79" s="40"/>
      <c r="E79" s="40"/>
      <c r="F79" s="40"/>
      <c r="G79" s="40"/>
      <c r="H79" s="40"/>
      <c r="I79" s="40"/>
    </row>
    <row r="80" spans="1:9" s="9" customFormat="1" x14ac:dyDescent="0.3">
      <c r="C80" s="40"/>
      <c r="D80" s="40"/>
      <c r="E80" s="40"/>
      <c r="F80" s="40"/>
      <c r="G80" s="40"/>
      <c r="H80" s="40"/>
      <c r="I80" s="40"/>
    </row>
    <row r="81" spans="3:9" s="9" customFormat="1" x14ac:dyDescent="0.3">
      <c r="C81" s="40"/>
      <c r="D81" s="40"/>
      <c r="E81" s="40"/>
      <c r="F81" s="40"/>
      <c r="G81" s="40"/>
      <c r="H81" s="40"/>
      <c r="I81" s="40"/>
    </row>
    <row r="82" spans="3:9" s="9" customFormat="1" x14ac:dyDescent="0.3">
      <c r="C82" s="40"/>
      <c r="D82" s="40"/>
      <c r="E82" s="40"/>
      <c r="F82" s="40"/>
      <c r="G82" s="40"/>
      <c r="H82" s="40"/>
      <c r="I82" s="40"/>
    </row>
    <row r="83" spans="3:9" s="9" customFormat="1" x14ac:dyDescent="0.3">
      <c r="C83" s="40"/>
      <c r="D83" s="40"/>
      <c r="E83" s="40"/>
      <c r="F83" s="40"/>
      <c r="G83" s="40"/>
      <c r="H83" s="40"/>
      <c r="I83" s="40"/>
    </row>
    <row r="84" spans="3:9" s="9" customFormat="1" x14ac:dyDescent="0.3">
      <c r="C84" s="40"/>
      <c r="D84" s="40"/>
      <c r="E84" s="40"/>
      <c r="F84" s="40"/>
      <c r="G84" s="40"/>
      <c r="H84" s="40"/>
      <c r="I84" s="40"/>
    </row>
    <row r="85" spans="3:9" s="9" customFormat="1" x14ac:dyDescent="0.3">
      <c r="C85" s="40"/>
      <c r="D85" s="40"/>
      <c r="E85" s="40"/>
      <c r="F85" s="40"/>
      <c r="G85" s="40"/>
      <c r="H85" s="40"/>
      <c r="I85" s="40"/>
    </row>
    <row r="86" spans="3:9" s="9" customFormat="1" x14ac:dyDescent="0.3">
      <c r="C86" s="40"/>
      <c r="D86" s="40"/>
      <c r="E86" s="40"/>
      <c r="F86" s="40"/>
      <c r="G86" s="40"/>
      <c r="H86" s="40"/>
      <c r="I86" s="40"/>
    </row>
    <row r="87" spans="3:9" s="9" customFormat="1" x14ac:dyDescent="0.3">
      <c r="C87" s="40"/>
      <c r="D87" s="40"/>
      <c r="E87" s="40"/>
      <c r="F87" s="40"/>
      <c r="G87" s="40"/>
      <c r="H87" s="40"/>
      <c r="I87" s="40"/>
    </row>
    <row r="88" spans="3:9" s="9" customFormat="1" x14ac:dyDescent="0.3">
      <c r="C88" s="40"/>
      <c r="D88" s="40"/>
      <c r="E88" s="40"/>
      <c r="F88" s="40"/>
      <c r="G88" s="40"/>
      <c r="H88" s="40"/>
      <c r="I88" s="40"/>
    </row>
    <row r="89" spans="3:9" s="9" customFormat="1" x14ac:dyDescent="0.3">
      <c r="C89" s="40"/>
      <c r="D89" s="40"/>
      <c r="E89" s="40"/>
      <c r="F89" s="40"/>
      <c r="G89" s="40"/>
      <c r="H89" s="40"/>
      <c r="I89" s="40"/>
    </row>
    <row r="90" spans="3:9" s="9" customFormat="1" x14ac:dyDescent="0.3">
      <c r="C90" s="40"/>
      <c r="D90" s="40"/>
      <c r="E90" s="40"/>
      <c r="F90" s="40"/>
      <c r="G90" s="40"/>
      <c r="H90" s="40"/>
      <c r="I90" s="40"/>
    </row>
    <row r="91" spans="3:9" s="9" customFormat="1" x14ac:dyDescent="0.3">
      <c r="C91" s="40"/>
      <c r="D91" s="40"/>
      <c r="E91" s="40"/>
      <c r="F91" s="40"/>
      <c r="G91" s="40"/>
      <c r="H91" s="40"/>
      <c r="I91" s="40"/>
    </row>
    <row r="92" spans="3:9" s="9" customFormat="1" x14ac:dyDescent="0.3">
      <c r="C92" s="40"/>
      <c r="D92" s="40"/>
      <c r="E92" s="40"/>
      <c r="F92" s="40"/>
      <c r="G92" s="40"/>
      <c r="H92" s="40"/>
      <c r="I92" s="40"/>
    </row>
    <row r="93" spans="3:9" s="9" customFormat="1" x14ac:dyDescent="0.3">
      <c r="C93" s="40"/>
      <c r="D93" s="40"/>
      <c r="E93" s="40"/>
      <c r="F93" s="40"/>
      <c r="G93" s="40"/>
      <c r="H93" s="40"/>
      <c r="I93" s="40"/>
    </row>
    <row r="94" spans="3:9" s="9" customFormat="1" x14ac:dyDescent="0.3">
      <c r="C94" s="40"/>
      <c r="D94" s="40"/>
      <c r="E94" s="40"/>
      <c r="F94" s="40"/>
      <c r="G94" s="40"/>
      <c r="H94" s="40"/>
      <c r="I94" s="40"/>
    </row>
    <row r="95" spans="3:9" s="9" customFormat="1" x14ac:dyDescent="0.3">
      <c r="C95" s="40"/>
      <c r="D95" s="40"/>
      <c r="E95" s="40"/>
      <c r="F95" s="40"/>
      <c r="G95" s="40"/>
      <c r="H95" s="40"/>
      <c r="I95" s="40"/>
    </row>
    <row r="96" spans="3:9" s="9" customFormat="1" x14ac:dyDescent="0.3">
      <c r="C96" s="40"/>
      <c r="D96" s="40"/>
      <c r="E96" s="40"/>
      <c r="F96" s="40"/>
      <c r="G96" s="40"/>
      <c r="H96" s="40"/>
      <c r="I96" s="40"/>
    </row>
    <row r="97" spans="3:9" s="9" customFormat="1" x14ac:dyDescent="0.3">
      <c r="C97" s="40"/>
      <c r="D97" s="40"/>
      <c r="E97" s="40"/>
      <c r="F97" s="40"/>
      <c r="G97" s="40"/>
      <c r="H97" s="40"/>
      <c r="I97" s="40"/>
    </row>
    <row r="98" spans="3:9" s="9" customFormat="1" x14ac:dyDescent="0.3">
      <c r="C98" s="40"/>
      <c r="D98" s="40"/>
      <c r="E98" s="40"/>
      <c r="F98" s="40"/>
      <c r="G98" s="40"/>
      <c r="H98" s="40"/>
      <c r="I98" s="40"/>
    </row>
    <row r="99" spans="3:9" s="9" customFormat="1" x14ac:dyDescent="0.3">
      <c r="C99" s="40"/>
      <c r="D99" s="40"/>
      <c r="E99" s="40"/>
      <c r="F99" s="40"/>
      <c r="G99" s="40"/>
      <c r="H99" s="40"/>
      <c r="I99" s="40"/>
    </row>
    <row r="100" spans="3:9" s="9" customFormat="1" x14ac:dyDescent="0.3">
      <c r="C100" s="40"/>
      <c r="D100" s="40"/>
      <c r="E100" s="40"/>
      <c r="F100" s="40"/>
      <c r="G100" s="40"/>
      <c r="H100" s="40"/>
      <c r="I100" s="40"/>
    </row>
    <row r="101" spans="3:9" s="9" customFormat="1" x14ac:dyDescent="0.3">
      <c r="C101" s="40"/>
      <c r="D101" s="40"/>
      <c r="E101" s="40"/>
      <c r="F101" s="40"/>
      <c r="G101" s="40"/>
      <c r="H101" s="40"/>
      <c r="I101" s="40"/>
    </row>
    <row r="102" spans="3:9" s="9" customFormat="1" x14ac:dyDescent="0.3">
      <c r="C102" s="40"/>
      <c r="D102" s="40"/>
      <c r="E102" s="40"/>
      <c r="F102" s="40"/>
      <c r="G102" s="40"/>
      <c r="H102" s="40"/>
      <c r="I102" s="40"/>
    </row>
    <row r="103" spans="3:9" s="9" customFormat="1" x14ac:dyDescent="0.3">
      <c r="C103" s="40"/>
      <c r="D103" s="40"/>
      <c r="E103" s="40"/>
      <c r="F103" s="40"/>
      <c r="G103" s="40"/>
      <c r="H103" s="40"/>
      <c r="I103" s="40"/>
    </row>
    <row r="104" spans="3:9" s="9" customFormat="1" x14ac:dyDescent="0.3">
      <c r="C104" s="40"/>
      <c r="D104" s="40"/>
      <c r="E104" s="40"/>
      <c r="F104" s="40"/>
      <c r="G104" s="40"/>
      <c r="H104" s="40"/>
      <c r="I104" s="40"/>
    </row>
    <row r="105" spans="3:9" s="9" customFormat="1" x14ac:dyDescent="0.3">
      <c r="C105" s="40"/>
      <c r="D105" s="40"/>
      <c r="E105" s="40"/>
      <c r="F105" s="40"/>
      <c r="G105" s="40"/>
      <c r="H105" s="40"/>
      <c r="I105" s="40"/>
    </row>
    <row r="106" spans="3:9" s="9" customFormat="1" x14ac:dyDescent="0.3">
      <c r="C106" s="40"/>
      <c r="D106" s="40"/>
      <c r="E106" s="40"/>
      <c r="F106" s="40"/>
      <c r="G106" s="40"/>
      <c r="H106" s="40"/>
      <c r="I106" s="40"/>
    </row>
    <row r="107" spans="3:9" s="9" customFormat="1" x14ac:dyDescent="0.3">
      <c r="C107" s="40"/>
      <c r="D107" s="40"/>
      <c r="E107" s="40"/>
      <c r="F107" s="40"/>
      <c r="G107" s="40"/>
      <c r="H107" s="40"/>
      <c r="I107" s="40"/>
    </row>
    <row r="108" spans="3:9" s="9" customFormat="1" x14ac:dyDescent="0.3">
      <c r="C108" s="40"/>
      <c r="D108" s="40"/>
      <c r="E108" s="40"/>
      <c r="F108" s="40"/>
      <c r="G108" s="40"/>
      <c r="H108" s="40"/>
      <c r="I108" s="40"/>
    </row>
    <row r="109" spans="3:9" s="9" customFormat="1" x14ac:dyDescent="0.3">
      <c r="C109" s="40"/>
      <c r="D109" s="40"/>
      <c r="E109" s="40"/>
      <c r="F109" s="40"/>
      <c r="G109" s="40"/>
      <c r="H109" s="40"/>
      <c r="I109" s="40"/>
    </row>
    <row r="110" spans="3:9" s="9" customFormat="1" x14ac:dyDescent="0.3">
      <c r="C110" s="40"/>
      <c r="D110" s="40"/>
      <c r="E110" s="40"/>
      <c r="F110" s="40"/>
      <c r="G110" s="40"/>
      <c r="H110" s="40"/>
      <c r="I110" s="40"/>
    </row>
    <row r="111" spans="3:9" s="9" customFormat="1" x14ac:dyDescent="0.3">
      <c r="C111" s="40"/>
      <c r="D111" s="40"/>
      <c r="E111" s="40"/>
      <c r="F111" s="40"/>
      <c r="G111" s="40"/>
      <c r="H111" s="40"/>
      <c r="I111" s="40"/>
    </row>
    <row r="112" spans="3:9" s="9" customFormat="1" x14ac:dyDescent="0.3">
      <c r="C112" s="40"/>
      <c r="D112" s="40"/>
      <c r="E112" s="40"/>
      <c r="F112" s="40"/>
      <c r="G112" s="40"/>
      <c r="H112" s="40"/>
      <c r="I112" s="40"/>
    </row>
    <row r="113" spans="3:9" s="9" customFormat="1" x14ac:dyDescent="0.3">
      <c r="C113" s="40"/>
      <c r="D113" s="40"/>
      <c r="E113" s="40"/>
      <c r="F113" s="40"/>
      <c r="G113" s="40"/>
      <c r="H113" s="40"/>
      <c r="I113" s="40"/>
    </row>
    <row r="114" spans="3:9" s="9" customFormat="1" x14ac:dyDescent="0.3">
      <c r="C114" s="40"/>
      <c r="D114" s="40"/>
      <c r="E114" s="40"/>
      <c r="F114" s="40"/>
      <c r="G114" s="40"/>
      <c r="H114" s="40"/>
      <c r="I114" s="40"/>
    </row>
    <row r="115" spans="3:9" s="9" customFormat="1" x14ac:dyDescent="0.3">
      <c r="C115" s="40"/>
      <c r="D115" s="40"/>
      <c r="E115" s="40"/>
      <c r="F115" s="40"/>
      <c r="G115" s="40"/>
      <c r="H115" s="40"/>
      <c r="I115" s="40"/>
    </row>
    <row r="116" spans="3:9" s="9" customFormat="1" x14ac:dyDescent="0.3">
      <c r="C116" s="40"/>
      <c r="D116" s="40"/>
      <c r="E116" s="40"/>
      <c r="F116" s="40"/>
      <c r="G116" s="40"/>
      <c r="H116" s="40"/>
      <c r="I116" s="40"/>
    </row>
    <row r="117" spans="3:9" s="9" customFormat="1" x14ac:dyDescent="0.3">
      <c r="C117" s="40"/>
      <c r="D117" s="40"/>
      <c r="E117" s="40"/>
      <c r="F117" s="40"/>
      <c r="G117" s="40"/>
      <c r="H117" s="40"/>
      <c r="I117" s="40"/>
    </row>
    <row r="118" spans="3:9" s="9" customFormat="1" x14ac:dyDescent="0.3">
      <c r="C118" s="40"/>
      <c r="D118" s="40"/>
      <c r="E118" s="40"/>
      <c r="F118" s="40"/>
      <c r="G118" s="40"/>
      <c r="H118" s="40"/>
      <c r="I118" s="40"/>
    </row>
    <row r="119" spans="3:9" s="9" customFormat="1" x14ac:dyDescent="0.3">
      <c r="C119" s="40"/>
      <c r="D119" s="40"/>
      <c r="E119" s="40"/>
      <c r="F119" s="40"/>
      <c r="G119" s="40"/>
      <c r="H119" s="40"/>
      <c r="I119" s="40"/>
    </row>
    <row r="120" spans="3:9" s="9" customFormat="1" x14ac:dyDescent="0.3">
      <c r="C120" s="40"/>
      <c r="D120" s="40"/>
      <c r="E120" s="40"/>
      <c r="F120" s="40"/>
      <c r="G120" s="40"/>
      <c r="H120" s="40"/>
      <c r="I120" s="40"/>
    </row>
    <row r="121" spans="3:9" s="9" customFormat="1" x14ac:dyDescent="0.3">
      <c r="C121" s="40"/>
      <c r="D121" s="40"/>
      <c r="E121" s="40"/>
      <c r="F121" s="40"/>
      <c r="G121" s="40"/>
      <c r="H121" s="40"/>
      <c r="I121" s="40"/>
    </row>
    <row r="122" spans="3:9" s="9" customFormat="1" x14ac:dyDescent="0.3">
      <c r="C122" s="40"/>
      <c r="D122" s="40"/>
      <c r="E122" s="40"/>
      <c r="F122" s="40"/>
      <c r="G122" s="40"/>
      <c r="H122" s="40"/>
      <c r="I122" s="40"/>
    </row>
    <row r="123" spans="3:9" s="9" customFormat="1" x14ac:dyDescent="0.3">
      <c r="C123" s="40"/>
      <c r="D123" s="40"/>
      <c r="E123" s="40"/>
      <c r="F123" s="40"/>
      <c r="G123" s="40"/>
      <c r="H123" s="40"/>
      <c r="I123" s="40"/>
    </row>
    <row r="124" spans="3:9" s="9" customFormat="1" x14ac:dyDescent="0.3">
      <c r="C124" s="40"/>
      <c r="D124" s="40"/>
      <c r="E124" s="40"/>
      <c r="F124" s="40"/>
      <c r="G124" s="40"/>
      <c r="H124" s="40"/>
      <c r="I124" s="40"/>
    </row>
    <row r="125" spans="3:9" s="9" customFormat="1" x14ac:dyDescent="0.3">
      <c r="C125" s="40"/>
      <c r="D125" s="40"/>
      <c r="E125" s="40"/>
      <c r="F125" s="40"/>
      <c r="G125" s="40"/>
      <c r="H125" s="40"/>
      <c r="I125" s="40"/>
    </row>
    <row r="126" spans="3:9" s="9" customFormat="1" x14ac:dyDescent="0.3">
      <c r="C126" s="40"/>
      <c r="D126" s="40"/>
      <c r="E126" s="40"/>
      <c r="F126" s="40"/>
      <c r="G126" s="40"/>
      <c r="H126" s="40"/>
      <c r="I126" s="40"/>
    </row>
    <row r="127" spans="3:9" s="9" customFormat="1" x14ac:dyDescent="0.3">
      <c r="C127" s="40"/>
      <c r="D127" s="40"/>
      <c r="E127" s="40"/>
      <c r="F127" s="40"/>
      <c r="G127" s="40"/>
      <c r="H127" s="40"/>
      <c r="I127" s="40"/>
    </row>
    <row r="128" spans="3:9" s="9" customFormat="1" x14ac:dyDescent="0.3">
      <c r="C128" s="40"/>
      <c r="D128" s="40"/>
      <c r="E128" s="40"/>
      <c r="F128" s="40"/>
      <c r="G128" s="40"/>
      <c r="H128" s="40"/>
      <c r="I128" s="40"/>
    </row>
    <row r="129" spans="1:1" x14ac:dyDescent="0.3">
      <c r="A129" s="9"/>
    </row>
    <row r="130" spans="1:1" x14ac:dyDescent="0.3">
      <c r="A130" s="9"/>
    </row>
    <row r="131" spans="1:1" x14ac:dyDescent="0.3">
      <c r="A131" s="9"/>
    </row>
    <row r="132" spans="1:1" x14ac:dyDescent="0.3">
      <c r="A132" s="9"/>
    </row>
    <row r="133" spans="1:1" x14ac:dyDescent="0.3">
      <c r="A133" s="9"/>
    </row>
    <row r="134" spans="1:1" x14ac:dyDescent="0.3">
      <c r="A134" s="9"/>
    </row>
    <row r="135" spans="1:1" x14ac:dyDescent="0.3">
      <c r="A135" s="9"/>
    </row>
    <row r="136" spans="1:1" x14ac:dyDescent="0.3">
      <c r="A136" s="9"/>
    </row>
    <row r="137" spans="1:1" x14ac:dyDescent="0.3">
      <c r="A137" s="9"/>
    </row>
    <row r="138" spans="1:1" x14ac:dyDescent="0.3">
      <c r="A138" s="9"/>
    </row>
    <row r="139" spans="1:1" x14ac:dyDescent="0.3">
      <c r="A139" s="9"/>
    </row>
    <row r="140" spans="1:1" x14ac:dyDescent="0.3">
      <c r="A140" s="9"/>
    </row>
    <row r="141" spans="1:1" x14ac:dyDescent="0.3">
      <c r="A141" s="9"/>
    </row>
    <row r="142" spans="1:1" x14ac:dyDescent="0.3">
      <c r="A142" s="9"/>
    </row>
  </sheetData>
  <pageMargins left="0.17" right="0.70866141732283472" top="0.74803149606299213" bottom="0.74803149606299213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667"/>
  <sheetViews>
    <sheetView zoomScaleNormal="100" workbookViewId="0">
      <selection activeCell="N11" sqref="N11"/>
    </sheetView>
  </sheetViews>
  <sheetFormatPr baseColWidth="10" defaultColWidth="11.44140625" defaultRowHeight="10.199999999999999" x14ac:dyDescent="0.3"/>
  <cols>
    <col min="1" max="1" width="10.6640625" style="16" customWidth="1"/>
    <col min="2" max="2" width="26.88671875" style="16" customWidth="1"/>
    <col min="3" max="16384" width="11.44140625" style="16"/>
  </cols>
  <sheetData>
    <row r="2" spans="2:6" s="205" customFormat="1" ht="17.399999999999999" x14ac:dyDescent="0.3">
      <c r="B2" s="184" t="s">
        <v>299</v>
      </c>
    </row>
    <row r="3" spans="2:6" s="205" customFormat="1" ht="13.8" x14ac:dyDescent="0.25">
      <c r="B3" s="185" t="s">
        <v>302</v>
      </c>
    </row>
    <row r="4" spans="2:6" x14ac:dyDescent="0.3">
      <c r="B4" s="111"/>
    </row>
    <row r="5" spans="2:6" ht="13.8" x14ac:dyDescent="0.25">
      <c r="B5" s="107" t="s">
        <v>332</v>
      </c>
      <c r="C5" s="9"/>
      <c r="D5" s="9"/>
      <c r="E5" s="9"/>
      <c r="F5" s="9"/>
    </row>
    <row r="6" spans="2:6" ht="13.2" x14ac:dyDescent="0.3">
      <c r="B6" s="2"/>
      <c r="C6" s="9"/>
      <c r="D6" s="9"/>
      <c r="E6" s="9"/>
      <c r="F6" s="9"/>
    </row>
    <row r="7" spans="2:6" ht="13.2" x14ac:dyDescent="0.3">
      <c r="B7" s="2"/>
      <c r="C7" s="9"/>
      <c r="D7" s="9"/>
      <c r="E7" s="9"/>
      <c r="F7" s="9"/>
    </row>
    <row r="84" spans="1:9" x14ac:dyDescent="0.3">
      <c r="G84" s="45"/>
      <c r="H84" s="46"/>
    </row>
    <row r="85" spans="1:9" x14ac:dyDescent="0.3">
      <c r="G85" s="45"/>
      <c r="H85" s="46"/>
    </row>
    <row r="86" spans="1:9" x14ac:dyDescent="0.3">
      <c r="G86" s="45"/>
      <c r="H86" s="46"/>
    </row>
    <row r="87" spans="1:9" x14ac:dyDescent="0.3">
      <c r="G87" s="45"/>
      <c r="H87" s="46"/>
    </row>
    <row r="88" spans="1:9" x14ac:dyDescent="0.3">
      <c r="G88" s="45"/>
      <c r="H88" s="46"/>
    </row>
    <row r="89" spans="1:9" x14ac:dyDescent="0.3">
      <c r="A89" s="9"/>
      <c r="B89" s="9"/>
      <c r="C89" s="9"/>
      <c r="D89" s="9"/>
      <c r="E89" s="9"/>
      <c r="F89" s="9"/>
      <c r="G89" s="48"/>
      <c r="H89" s="40"/>
      <c r="I89" s="9"/>
    </row>
    <row r="90" spans="1:9" x14ac:dyDescent="0.3">
      <c r="A90" s="9"/>
      <c r="B90" s="9"/>
      <c r="C90" s="9"/>
      <c r="D90" s="9"/>
      <c r="E90" s="9"/>
      <c r="F90" s="9"/>
      <c r="G90" s="9"/>
      <c r="H90" s="9"/>
      <c r="I90" s="9"/>
    </row>
    <row r="91" spans="1:9" x14ac:dyDescent="0.3">
      <c r="A91" s="9"/>
      <c r="B91" s="9"/>
      <c r="C91" s="9"/>
      <c r="D91" s="9"/>
      <c r="E91" s="9"/>
      <c r="F91" s="9"/>
      <c r="G91" s="9"/>
      <c r="H91" s="9"/>
      <c r="I91" s="9"/>
    </row>
    <row r="92" spans="1:9" x14ac:dyDescent="0.3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3">
      <c r="A93" s="9"/>
      <c r="B93" s="9"/>
      <c r="C93" s="9"/>
      <c r="D93" s="9"/>
      <c r="E93" s="9"/>
      <c r="F93" s="9"/>
      <c r="G93" s="9"/>
      <c r="H93" s="9"/>
      <c r="I93" s="9"/>
    </row>
    <row r="94" spans="1:9" x14ac:dyDescent="0.3">
      <c r="A94" s="9"/>
      <c r="B94" s="9"/>
      <c r="C94" s="9"/>
      <c r="D94" s="9"/>
      <c r="E94" s="9"/>
      <c r="F94" s="9"/>
      <c r="G94" s="9"/>
      <c r="H94" s="9"/>
      <c r="I94" s="9"/>
    </row>
    <row r="95" spans="1:9" x14ac:dyDescent="0.3">
      <c r="A95" s="9"/>
      <c r="B95" s="9"/>
      <c r="C95" s="48"/>
      <c r="D95" s="40"/>
      <c r="E95" s="9"/>
      <c r="F95" s="9"/>
      <c r="G95" s="9"/>
      <c r="H95" s="9"/>
      <c r="I95" s="9"/>
    </row>
    <row r="96" spans="1:9" x14ac:dyDescent="0.3">
      <c r="A96" s="9"/>
      <c r="B96" s="9"/>
      <c r="C96" s="48"/>
      <c r="D96" s="40"/>
      <c r="E96" s="9"/>
      <c r="F96" s="9"/>
      <c r="G96" s="9"/>
      <c r="H96" s="9"/>
      <c r="I96" s="9"/>
    </row>
    <row r="97" spans="1:9" x14ac:dyDescent="0.3">
      <c r="A97" s="9"/>
      <c r="B97" s="9"/>
      <c r="C97" s="48"/>
      <c r="D97" s="40"/>
      <c r="E97" s="9"/>
      <c r="F97" s="9"/>
      <c r="G97" s="9"/>
      <c r="H97" s="9"/>
      <c r="I97" s="9"/>
    </row>
    <row r="98" spans="1:9" x14ac:dyDescent="0.3">
      <c r="A98" s="9"/>
      <c r="B98" s="9"/>
      <c r="C98" s="48"/>
      <c r="D98" s="40"/>
      <c r="E98" s="9"/>
      <c r="F98" s="9"/>
      <c r="G98" s="9"/>
      <c r="H98" s="9"/>
      <c r="I98" s="9"/>
    </row>
    <row r="99" spans="1:9" x14ac:dyDescent="0.3">
      <c r="A99" s="9"/>
      <c r="B99" s="9"/>
      <c r="C99" s="48"/>
      <c r="D99" s="40"/>
      <c r="E99" s="9"/>
      <c r="F99" s="9"/>
      <c r="G99" s="9"/>
      <c r="H99" s="9"/>
      <c r="I99" s="9"/>
    </row>
    <row r="100" spans="1:9" x14ac:dyDescent="0.3">
      <c r="A100" s="9"/>
      <c r="B100" s="9"/>
      <c r="C100" s="48"/>
      <c r="D100" s="40"/>
      <c r="E100" s="9"/>
      <c r="F100" s="9"/>
      <c r="G100" s="9"/>
      <c r="H100" s="9"/>
      <c r="I100" s="9"/>
    </row>
    <row r="101" spans="1:9" x14ac:dyDescent="0.3">
      <c r="A101" s="9"/>
      <c r="B101" s="9"/>
      <c r="C101" s="48"/>
      <c r="D101" s="40"/>
      <c r="E101" s="9"/>
      <c r="F101" s="9"/>
      <c r="G101" s="9"/>
      <c r="H101" s="9"/>
      <c r="I101" s="9"/>
    </row>
    <row r="102" spans="1:9" x14ac:dyDescent="0.3">
      <c r="A102" s="9"/>
      <c r="B102" s="9"/>
      <c r="C102" s="48"/>
      <c r="D102" s="40"/>
      <c r="E102" s="9"/>
      <c r="F102" s="9"/>
      <c r="G102" s="9"/>
      <c r="H102" s="9"/>
      <c r="I102" s="9"/>
    </row>
    <row r="103" spans="1:9" x14ac:dyDescent="0.3">
      <c r="A103" s="9"/>
      <c r="B103" s="9"/>
      <c r="C103" s="48"/>
      <c r="D103" s="40"/>
      <c r="E103" s="9"/>
      <c r="F103" s="9"/>
      <c r="G103" s="9"/>
      <c r="H103" s="9"/>
      <c r="I103" s="9"/>
    </row>
    <row r="104" spans="1:9" x14ac:dyDescent="0.3">
      <c r="A104" s="9"/>
      <c r="B104" s="9"/>
      <c r="C104" s="48"/>
      <c r="D104" s="40"/>
      <c r="E104" s="9"/>
      <c r="F104" s="9"/>
      <c r="G104" s="9"/>
      <c r="H104" s="9"/>
      <c r="I104" s="9"/>
    </row>
    <row r="105" spans="1:9" x14ac:dyDescent="0.3">
      <c r="A105" s="9"/>
      <c r="B105" s="9"/>
      <c r="C105" s="48"/>
      <c r="D105" s="40"/>
      <c r="E105" s="9"/>
      <c r="F105" s="9"/>
      <c r="G105" s="9"/>
      <c r="H105" s="9"/>
      <c r="I105" s="9"/>
    </row>
    <row r="106" spans="1:9" x14ac:dyDescent="0.3">
      <c r="A106" s="9"/>
      <c r="B106" s="9"/>
      <c r="C106" s="48"/>
      <c r="D106" s="40"/>
      <c r="E106" s="9"/>
      <c r="F106" s="9"/>
      <c r="G106" s="9"/>
      <c r="H106" s="9"/>
      <c r="I106" s="9"/>
    </row>
    <row r="107" spans="1:9" x14ac:dyDescent="0.3">
      <c r="A107" s="9"/>
      <c r="B107" s="9"/>
      <c r="C107" s="48"/>
      <c r="D107" s="40"/>
      <c r="E107" s="9"/>
      <c r="F107" s="9"/>
      <c r="G107" s="9"/>
      <c r="H107" s="9"/>
      <c r="I107" s="9"/>
    </row>
    <row r="108" spans="1:9" x14ac:dyDescent="0.3">
      <c r="A108" s="9"/>
      <c r="B108" s="9"/>
      <c r="C108" s="48"/>
      <c r="D108" s="40"/>
      <c r="E108" s="9"/>
      <c r="F108" s="9"/>
      <c r="G108" s="9"/>
      <c r="H108" s="9"/>
      <c r="I108" s="9"/>
    </row>
    <row r="109" spans="1:9" x14ac:dyDescent="0.3">
      <c r="A109" s="9"/>
      <c r="B109" s="9"/>
      <c r="C109" s="48"/>
      <c r="D109" s="40"/>
      <c r="E109" s="9"/>
      <c r="F109" s="9"/>
      <c r="G109" s="9"/>
      <c r="H109" s="9"/>
      <c r="I109" s="9"/>
    </row>
    <row r="110" spans="1:9" x14ac:dyDescent="0.3">
      <c r="A110" s="9"/>
      <c r="B110" s="9"/>
      <c r="C110" s="48"/>
      <c r="D110" s="40"/>
      <c r="E110" s="9"/>
      <c r="F110" s="9"/>
      <c r="G110" s="9"/>
      <c r="H110" s="9"/>
      <c r="I110" s="9"/>
    </row>
    <row r="111" spans="1:9" x14ac:dyDescent="0.3">
      <c r="A111" s="9"/>
      <c r="B111" s="9"/>
      <c r="C111" s="48"/>
      <c r="D111" s="40"/>
      <c r="E111" s="9"/>
      <c r="F111" s="9"/>
      <c r="G111" s="9"/>
      <c r="H111" s="9"/>
      <c r="I111" s="9"/>
    </row>
    <row r="112" spans="1:9" x14ac:dyDescent="0.3">
      <c r="A112" s="9"/>
      <c r="B112" s="9"/>
      <c r="C112" s="48"/>
      <c r="D112" s="40"/>
      <c r="E112" s="9"/>
      <c r="F112" s="9"/>
      <c r="G112" s="9"/>
      <c r="H112" s="9"/>
      <c r="I112" s="9"/>
    </row>
    <row r="113" spans="1:9" x14ac:dyDescent="0.3">
      <c r="A113" s="9"/>
      <c r="B113" s="9"/>
      <c r="C113" s="48"/>
      <c r="D113" s="40"/>
      <c r="E113" s="9"/>
      <c r="F113" s="9"/>
      <c r="G113" s="9"/>
      <c r="H113" s="9"/>
      <c r="I113" s="9"/>
    </row>
    <row r="114" spans="1:9" x14ac:dyDescent="0.3">
      <c r="A114" s="9"/>
      <c r="B114" s="9"/>
      <c r="C114" s="48"/>
      <c r="D114" s="40"/>
      <c r="E114" s="9"/>
      <c r="F114" s="9"/>
      <c r="G114" s="9"/>
      <c r="H114" s="9"/>
      <c r="I114" s="9"/>
    </row>
    <row r="115" spans="1:9" x14ac:dyDescent="0.3">
      <c r="A115" s="9"/>
      <c r="B115" s="9"/>
      <c r="C115" s="48"/>
      <c r="D115" s="40"/>
      <c r="E115" s="9"/>
      <c r="F115" s="9"/>
      <c r="G115" s="9"/>
      <c r="H115" s="9"/>
      <c r="I115" s="9"/>
    </row>
    <row r="116" spans="1:9" x14ac:dyDescent="0.3">
      <c r="A116" s="9"/>
      <c r="B116" s="9"/>
      <c r="C116" s="48"/>
      <c r="D116" s="40"/>
      <c r="E116" s="9"/>
      <c r="F116" s="9"/>
      <c r="G116" s="9"/>
      <c r="H116" s="9"/>
      <c r="I116" s="9"/>
    </row>
    <row r="117" spans="1:9" x14ac:dyDescent="0.3">
      <c r="A117" s="9"/>
      <c r="B117" s="9"/>
      <c r="C117" s="48"/>
      <c r="D117" s="40"/>
      <c r="E117" s="9"/>
      <c r="F117" s="9"/>
      <c r="G117" s="9"/>
      <c r="H117" s="9"/>
      <c r="I117" s="9"/>
    </row>
    <row r="118" spans="1:9" x14ac:dyDescent="0.3">
      <c r="A118" s="9"/>
      <c r="B118" s="9"/>
      <c r="C118" s="48"/>
      <c r="D118" s="40"/>
      <c r="E118" s="9"/>
      <c r="F118" s="9"/>
      <c r="G118" s="9"/>
      <c r="H118" s="9"/>
      <c r="I118" s="9"/>
    </row>
    <row r="119" spans="1:9" x14ac:dyDescent="0.3">
      <c r="A119" s="9"/>
      <c r="B119" s="9"/>
      <c r="C119" s="48"/>
      <c r="D119" s="40"/>
      <c r="E119" s="9"/>
      <c r="F119" s="9"/>
      <c r="G119" s="9"/>
      <c r="H119" s="9"/>
      <c r="I119" s="9"/>
    </row>
    <row r="120" spans="1:9" x14ac:dyDescent="0.3">
      <c r="A120" s="9"/>
      <c r="B120" s="9"/>
      <c r="C120" s="48"/>
      <c r="D120" s="40"/>
      <c r="E120" s="9"/>
      <c r="F120" s="9"/>
      <c r="G120" s="9"/>
      <c r="H120" s="9"/>
      <c r="I120" s="9"/>
    </row>
    <row r="121" spans="1:9" x14ac:dyDescent="0.3">
      <c r="A121" s="9"/>
      <c r="B121" s="9"/>
      <c r="C121" s="48"/>
      <c r="D121" s="40"/>
      <c r="E121" s="9"/>
      <c r="F121" s="9"/>
      <c r="G121" s="9"/>
      <c r="H121" s="9"/>
      <c r="I121" s="9"/>
    </row>
    <row r="122" spans="1:9" x14ac:dyDescent="0.3">
      <c r="A122" s="9"/>
      <c r="B122" s="9"/>
      <c r="C122" s="48"/>
      <c r="D122" s="40"/>
      <c r="E122" s="9"/>
      <c r="F122" s="9"/>
      <c r="G122" s="9"/>
      <c r="H122" s="9"/>
      <c r="I122" s="9"/>
    </row>
    <row r="123" spans="1:9" x14ac:dyDescent="0.3">
      <c r="A123" s="9"/>
      <c r="B123" s="9"/>
      <c r="C123" s="48"/>
      <c r="D123" s="40"/>
      <c r="E123" s="9"/>
      <c r="F123" s="9"/>
      <c r="G123" s="9"/>
      <c r="H123" s="9"/>
      <c r="I123" s="9"/>
    </row>
    <row r="124" spans="1:9" x14ac:dyDescent="0.3">
      <c r="A124" s="9"/>
      <c r="B124" s="9"/>
      <c r="C124" s="48"/>
      <c r="D124" s="40"/>
      <c r="E124" s="9"/>
      <c r="F124" s="9"/>
      <c r="G124" s="9"/>
      <c r="H124" s="9"/>
      <c r="I124" s="9"/>
    </row>
    <row r="125" spans="1:9" x14ac:dyDescent="0.3">
      <c r="A125" s="9"/>
      <c r="B125" s="9"/>
      <c r="C125" s="48"/>
      <c r="D125" s="40"/>
      <c r="E125" s="9"/>
      <c r="F125" s="9"/>
      <c r="G125" s="9"/>
      <c r="H125" s="9"/>
      <c r="I125" s="9"/>
    </row>
    <row r="126" spans="1:9" x14ac:dyDescent="0.3">
      <c r="A126" s="9"/>
      <c r="B126" s="9"/>
      <c r="C126" s="48"/>
      <c r="D126" s="40"/>
      <c r="E126" s="9"/>
      <c r="F126" s="9"/>
      <c r="G126" s="9"/>
      <c r="H126" s="9"/>
      <c r="I126" s="9"/>
    </row>
    <row r="127" spans="1:9" x14ac:dyDescent="0.3">
      <c r="A127" s="9"/>
      <c r="B127" s="9"/>
      <c r="C127" s="48"/>
      <c r="D127" s="40"/>
      <c r="E127" s="9"/>
      <c r="F127" s="9"/>
      <c r="G127" s="9"/>
      <c r="H127" s="9"/>
      <c r="I127" s="9"/>
    </row>
    <row r="128" spans="1:9" x14ac:dyDescent="0.3">
      <c r="A128" s="9"/>
      <c r="B128" s="9"/>
      <c r="C128" s="48"/>
      <c r="D128" s="40"/>
      <c r="E128" s="9"/>
      <c r="F128" s="9"/>
      <c r="G128" s="9"/>
      <c r="H128" s="9"/>
      <c r="I128" s="9"/>
    </row>
    <row r="129" spans="1:9" x14ac:dyDescent="0.3">
      <c r="A129" s="9"/>
      <c r="B129" s="9"/>
      <c r="C129" s="48"/>
      <c r="D129" s="40"/>
      <c r="E129" s="9"/>
      <c r="F129" s="9"/>
      <c r="G129" s="9"/>
      <c r="H129" s="9"/>
      <c r="I129" s="9"/>
    </row>
    <row r="130" spans="1:9" x14ac:dyDescent="0.3">
      <c r="A130" s="9"/>
      <c r="B130" s="9"/>
      <c r="C130" s="48"/>
      <c r="D130" s="40"/>
      <c r="E130" s="9"/>
      <c r="F130" s="9"/>
      <c r="G130" s="9"/>
      <c r="H130" s="9"/>
      <c r="I130" s="9"/>
    </row>
    <row r="131" spans="1:9" x14ac:dyDescent="0.3">
      <c r="A131" s="9"/>
      <c r="B131" s="9"/>
      <c r="C131" s="48"/>
      <c r="D131" s="40"/>
      <c r="E131" s="9"/>
      <c r="F131" s="9"/>
      <c r="G131" s="9"/>
      <c r="H131" s="9"/>
      <c r="I131" s="9"/>
    </row>
    <row r="132" spans="1:9" x14ac:dyDescent="0.3">
      <c r="A132" s="9"/>
      <c r="B132" s="9"/>
      <c r="C132" s="48"/>
      <c r="D132" s="40"/>
      <c r="E132" s="9"/>
      <c r="F132" s="9"/>
      <c r="G132" s="9"/>
      <c r="H132" s="9"/>
      <c r="I132" s="9"/>
    </row>
    <row r="133" spans="1:9" x14ac:dyDescent="0.3">
      <c r="A133" s="9"/>
      <c r="B133" s="9"/>
      <c r="C133" s="48"/>
      <c r="D133" s="40"/>
      <c r="E133" s="9"/>
      <c r="F133" s="9"/>
      <c r="G133" s="9"/>
      <c r="H133" s="9"/>
      <c r="I133" s="9"/>
    </row>
    <row r="134" spans="1:9" x14ac:dyDescent="0.3">
      <c r="A134" s="9"/>
      <c r="B134" s="9"/>
      <c r="C134" s="48"/>
      <c r="D134" s="40"/>
      <c r="E134" s="9"/>
      <c r="F134" s="9"/>
      <c r="G134" s="9"/>
      <c r="H134" s="9"/>
      <c r="I134" s="9"/>
    </row>
    <row r="135" spans="1:9" x14ac:dyDescent="0.3">
      <c r="A135" s="9"/>
      <c r="B135" s="9"/>
      <c r="C135" s="48"/>
      <c r="D135" s="40"/>
      <c r="E135" s="9"/>
      <c r="F135" s="9"/>
      <c r="G135" s="9"/>
      <c r="H135" s="9"/>
      <c r="I135" s="9"/>
    </row>
    <row r="136" spans="1:9" x14ac:dyDescent="0.3">
      <c r="A136" s="9"/>
      <c r="B136" s="9"/>
      <c r="C136" s="48"/>
      <c r="D136" s="40"/>
      <c r="E136" s="9"/>
      <c r="F136" s="9"/>
      <c r="G136" s="9"/>
      <c r="H136" s="9"/>
      <c r="I136" s="9"/>
    </row>
    <row r="137" spans="1:9" x14ac:dyDescent="0.3">
      <c r="A137" s="9"/>
      <c r="B137" s="9"/>
      <c r="C137" s="48"/>
      <c r="D137" s="40"/>
      <c r="E137" s="9"/>
      <c r="F137" s="9"/>
      <c r="G137" s="9"/>
      <c r="H137" s="9"/>
      <c r="I137" s="9"/>
    </row>
    <row r="138" spans="1:9" x14ac:dyDescent="0.3">
      <c r="A138" s="9"/>
      <c r="B138" s="9"/>
      <c r="C138" s="48"/>
      <c r="D138" s="40"/>
      <c r="E138" s="9"/>
      <c r="F138" s="9"/>
      <c r="G138" s="9"/>
      <c r="H138" s="9"/>
      <c r="I138" s="9"/>
    </row>
    <row r="139" spans="1:9" x14ac:dyDescent="0.3">
      <c r="A139" s="9"/>
      <c r="B139" s="9"/>
      <c r="C139" s="48"/>
      <c r="D139" s="40"/>
      <c r="E139" s="9"/>
      <c r="F139" s="9"/>
      <c r="G139" s="9"/>
      <c r="H139" s="9"/>
      <c r="I139" s="9"/>
    </row>
    <row r="140" spans="1:9" x14ac:dyDescent="0.3">
      <c r="A140" s="9"/>
      <c r="B140" s="9"/>
      <c r="C140" s="48"/>
      <c r="D140" s="40"/>
      <c r="E140" s="9"/>
      <c r="F140" s="9"/>
      <c r="G140" s="9"/>
      <c r="H140" s="9"/>
      <c r="I140" s="9"/>
    </row>
    <row r="141" spans="1:9" x14ac:dyDescent="0.3">
      <c r="A141" s="9"/>
      <c r="B141" s="9"/>
      <c r="C141" s="48"/>
      <c r="D141" s="40"/>
      <c r="E141" s="9"/>
      <c r="F141" s="9"/>
      <c r="G141" s="9"/>
      <c r="H141" s="9"/>
      <c r="I141" s="9"/>
    </row>
    <row r="142" spans="1:9" x14ac:dyDescent="0.3">
      <c r="A142" s="9"/>
      <c r="B142" s="9"/>
      <c r="C142" s="48"/>
      <c r="D142" s="40"/>
      <c r="E142" s="9"/>
      <c r="F142" s="9"/>
      <c r="G142" s="9"/>
      <c r="H142" s="9"/>
      <c r="I142" s="9"/>
    </row>
    <row r="143" spans="1:9" x14ac:dyDescent="0.3">
      <c r="A143" s="9"/>
      <c r="B143" s="9"/>
      <c r="C143" s="48"/>
      <c r="D143" s="40"/>
      <c r="E143" s="9"/>
      <c r="F143" s="9"/>
      <c r="G143" s="9"/>
      <c r="H143" s="9"/>
      <c r="I143" s="9"/>
    </row>
    <row r="144" spans="1:9" x14ac:dyDescent="0.3">
      <c r="A144" s="9"/>
      <c r="B144" s="9"/>
      <c r="C144" s="48"/>
      <c r="D144" s="40"/>
      <c r="E144" s="9"/>
      <c r="F144" s="9"/>
      <c r="G144" s="9"/>
      <c r="H144" s="9"/>
      <c r="I144" s="9"/>
    </row>
    <row r="145" spans="1:9" x14ac:dyDescent="0.3">
      <c r="A145" s="9"/>
      <c r="B145" s="9"/>
      <c r="C145" s="48"/>
      <c r="D145" s="40"/>
      <c r="E145" s="9"/>
      <c r="F145" s="9"/>
      <c r="G145" s="9"/>
      <c r="H145" s="9"/>
      <c r="I145" s="9"/>
    </row>
    <row r="146" spans="1:9" x14ac:dyDescent="0.3">
      <c r="A146" s="9"/>
      <c r="B146" s="9"/>
      <c r="C146" s="48"/>
      <c r="D146" s="40"/>
      <c r="E146" s="9"/>
      <c r="F146" s="9"/>
      <c r="G146" s="9"/>
      <c r="H146" s="9"/>
      <c r="I146" s="9"/>
    </row>
    <row r="147" spans="1:9" x14ac:dyDescent="0.3">
      <c r="A147" s="9"/>
      <c r="B147" s="9"/>
      <c r="C147" s="48"/>
      <c r="D147" s="40"/>
      <c r="E147" s="9"/>
      <c r="F147" s="9"/>
      <c r="G147" s="9"/>
      <c r="H147" s="9"/>
      <c r="I147" s="9"/>
    </row>
    <row r="148" spans="1:9" x14ac:dyDescent="0.3">
      <c r="A148" s="9"/>
      <c r="B148" s="9"/>
      <c r="C148" s="48"/>
      <c r="D148" s="40"/>
      <c r="E148" s="9"/>
      <c r="F148" s="9"/>
      <c r="G148" s="9"/>
      <c r="H148" s="9"/>
      <c r="I148" s="9"/>
    </row>
    <row r="149" spans="1:9" x14ac:dyDescent="0.3">
      <c r="A149" s="9"/>
      <c r="B149" s="9"/>
      <c r="C149" s="48"/>
      <c r="D149" s="40"/>
      <c r="E149" s="9"/>
      <c r="F149" s="9"/>
      <c r="G149" s="9"/>
      <c r="H149" s="9"/>
      <c r="I149" s="9"/>
    </row>
    <row r="150" spans="1:9" x14ac:dyDescent="0.3">
      <c r="A150" s="9"/>
      <c r="B150" s="9"/>
      <c r="C150" s="48"/>
      <c r="D150" s="40"/>
      <c r="E150" s="9"/>
      <c r="F150" s="9"/>
      <c r="G150" s="9"/>
      <c r="H150" s="9"/>
      <c r="I150" s="9"/>
    </row>
    <row r="151" spans="1:9" x14ac:dyDescent="0.3">
      <c r="A151" s="9"/>
      <c r="B151" s="9"/>
      <c r="C151" s="48"/>
      <c r="D151" s="40"/>
      <c r="E151" s="9"/>
      <c r="F151" s="9"/>
      <c r="G151" s="9"/>
      <c r="H151" s="9"/>
      <c r="I151" s="9"/>
    </row>
    <row r="152" spans="1:9" x14ac:dyDescent="0.3">
      <c r="A152" s="9"/>
      <c r="B152" s="9"/>
      <c r="C152" s="48"/>
      <c r="D152" s="40"/>
      <c r="E152" s="9"/>
      <c r="F152" s="9"/>
      <c r="G152" s="9"/>
      <c r="H152" s="9"/>
      <c r="I152" s="9"/>
    </row>
    <row r="153" spans="1:9" x14ac:dyDescent="0.3">
      <c r="A153" s="9"/>
      <c r="B153" s="9"/>
      <c r="C153" s="48"/>
      <c r="D153" s="40"/>
      <c r="E153" s="9"/>
      <c r="F153" s="9"/>
      <c r="G153" s="9"/>
      <c r="H153" s="9"/>
      <c r="I153" s="9"/>
    </row>
    <row r="154" spans="1:9" x14ac:dyDescent="0.3">
      <c r="A154" s="9"/>
      <c r="B154" s="9"/>
      <c r="C154" s="48"/>
      <c r="D154" s="40"/>
      <c r="E154" s="9"/>
      <c r="F154" s="9"/>
      <c r="G154" s="9"/>
      <c r="H154" s="9"/>
      <c r="I154" s="9"/>
    </row>
    <row r="155" spans="1:9" x14ac:dyDescent="0.3">
      <c r="A155" s="9"/>
      <c r="B155" s="9"/>
      <c r="C155" s="48"/>
      <c r="D155" s="40"/>
      <c r="E155" s="9"/>
      <c r="F155" s="9"/>
      <c r="G155" s="9"/>
      <c r="H155" s="9"/>
      <c r="I155" s="9"/>
    </row>
    <row r="156" spans="1:9" x14ac:dyDescent="0.3">
      <c r="A156" s="9"/>
      <c r="B156" s="9"/>
      <c r="C156" s="48"/>
      <c r="D156" s="40"/>
      <c r="E156" s="9"/>
      <c r="F156" s="9"/>
      <c r="G156" s="9"/>
      <c r="H156" s="9"/>
      <c r="I156" s="9"/>
    </row>
    <row r="157" spans="1:9" x14ac:dyDescent="0.3">
      <c r="A157" s="9"/>
      <c r="B157" s="9"/>
      <c r="C157" s="48"/>
      <c r="D157" s="40"/>
      <c r="E157" s="9"/>
      <c r="F157" s="9"/>
      <c r="G157" s="9"/>
      <c r="H157" s="9"/>
      <c r="I157" s="9"/>
    </row>
    <row r="158" spans="1:9" x14ac:dyDescent="0.3">
      <c r="A158" s="9"/>
      <c r="B158" s="9"/>
      <c r="C158" s="48"/>
      <c r="D158" s="40"/>
      <c r="E158" s="9"/>
      <c r="F158" s="9"/>
      <c r="G158" s="9"/>
      <c r="H158" s="9"/>
      <c r="I158" s="9"/>
    </row>
    <row r="159" spans="1:9" x14ac:dyDescent="0.3">
      <c r="A159" s="9"/>
      <c r="B159" s="9"/>
      <c r="C159" s="48"/>
      <c r="D159" s="40"/>
      <c r="E159" s="9"/>
      <c r="F159" s="9"/>
      <c r="G159" s="9"/>
      <c r="H159" s="9"/>
      <c r="I159" s="9"/>
    </row>
    <row r="160" spans="1:9" x14ac:dyDescent="0.3">
      <c r="A160" s="9"/>
      <c r="B160" s="9"/>
      <c r="C160" s="48"/>
      <c r="D160" s="40"/>
      <c r="E160" s="9"/>
      <c r="F160" s="9"/>
      <c r="G160" s="9"/>
      <c r="H160" s="9"/>
      <c r="I160" s="9"/>
    </row>
    <row r="161" spans="1:9" x14ac:dyDescent="0.3">
      <c r="A161" s="9"/>
      <c r="B161" s="9"/>
      <c r="C161" s="48"/>
      <c r="D161" s="40"/>
      <c r="E161" s="9"/>
      <c r="F161" s="9"/>
      <c r="G161" s="9"/>
      <c r="H161" s="9"/>
      <c r="I161" s="9"/>
    </row>
    <row r="162" spans="1:9" x14ac:dyDescent="0.3">
      <c r="A162" s="9"/>
      <c r="B162" s="9"/>
      <c r="C162" s="48"/>
      <c r="D162" s="40"/>
      <c r="E162" s="9"/>
      <c r="F162" s="9"/>
      <c r="G162" s="9"/>
      <c r="H162" s="9"/>
      <c r="I162" s="9"/>
    </row>
    <row r="163" spans="1:9" x14ac:dyDescent="0.3">
      <c r="A163" s="9"/>
      <c r="B163" s="9"/>
      <c r="C163" s="48"/>
      <c r="D163" s="40"/>
      <c r="E163" s="9"/>
      <c r="F163" s="9"/>
      <c r="G163" s="9"/>
      <c r="H163" s="9"/>
      <c r="I163" s="9"/>
    </row>
    <row r="164" spans="1:9" x14ac:dyDescent="0.3">
      <c r="A164" s="9"/>
      <c r="B164" s="9"/>
      <c r="C164" s="48"/>
      <c r="D164" s="40"/>
      <c r="E164" s="9"/>
      <c r="F164" s="9"/>
      <c r="G164" s="9"/>
      <c r="H164" s="9"/>
      <c r="I164" s="9"/>
    </row>
    <row r="165" spans="1:9" x14ac:dyDescent="0.3">
      <c r="A165" s="9"/>
      <c r="B165" s="9"/>
      <c r="C165" s="48"/>
      <c r="D165" s="40"/>
      <c r="E165" s="9"/>
      <c r="F165" s="9"/>
      <c r="G165" s="9"/>
      <c r="H165" s="9"/>
      <c r="I165" s="9"/>
    </row>
    <row r="166" spans="1:9" x14ac:dyDescent="0.3">
      <c r="A166" s="9"/>
      <c r="B166" s="9"/>
      <c r="C166" s="48"/>
      <c r="D166" s="40"/>
      <c r="E166" s="9"/>
      <c r="F166" s="9"/>
      <c r="G166" s="9"/>
      <c r="H166" s="9"/>
      <c r="I166" s="9"/>
    </row>
    <row r="167" spans="1:9" x14ac:dyDescent="0.3">
      <c r="A167" s="9"/>
      <c r="B167" s="9"/>
      <c r="C167" s="48"/>
      <c r="D167" s="40"/>
      <c r="E167" s="9"/>
      <c r="F167" s="9"/>
      <c r="G167" s="9"/>
      <c r="H167" s="9"/>
      <c r="I167" s="9"/>
    </row>
    <row r="168" spans="1:9" x14ac:dyDescent="0.3">
      <c r="A168" s="9"/>
      <c r="B168" s="9"/>
      <c r="C168" s="48"/>
      <c r="D168" s="40"/>
      <c r="E168" s="9"/>
      <c r="F168" s="9"/>
      <c r="G168" s="9"/>
      <c r="H168" s="9"/>
      <c r="I168" s="9"/>
    </row>
    <row r="169" spans="1:9" x14ac:dyDescent="0.3">
      <c r="A169" s="9"/>
      <c r="B169" s="9"/>
      <c r="C169" s="48"/>
      <c r="D169" s="40"/>
      <c r="E169" s="9"/>
      <c r="F169" s="9"/>
      <c r="G169" s="9"/>
      <c r="H169" s="9"/>
      <c r="I169" s="9"/>
    </row>
    <row r="170" spans="1:9" x14ac:dyDescent="0.3">
      <c r="A170" s="9"/>
      <c r="B170" s="9"/>
      <c r="C170" s="48"/>
      <c r="D170" s="40"/>
      <c r="E170" s="9"/>
      <c r="F170" s="9"/>
      <c r="G170" s="9"/>
      <c r="H170" s="9"/>
      <c r="I170" s="9"/>
    </row>
    <row r="171" spans="1:9" x14ac:dyDescent="0.3">
      <c r="A171" s="9"/>
      <c r="B171" s="9"/>
      <c r="C171" s="48"/>
      <c r="D171" s="40"/>
      <c r="E171" s="9"/>
      <c r="F171" s="9"/>
      <c r="G171" s="9"/>
      <c r="H171" s="9"/>
      <c r="I171" s="9"/>
    </row>
    <row r="172" spans="1:9" x14ac:dyDescent="0.3">
      <c r="A172" s="9"/>
      <c r="B172" s="9"/>
      <c r="C172" s="48"/>
      <c r="D172" s="40"/>
      <c r="E172" s="9"/>
      <c r="F172" s="9"/>
      <c r="G172" s="9"/>
      <c r="H172" s="9"/>
      <c r="I172" s="9"/>
    </row>
    <row r="173" spans="1:9" x14ac:dyDescent="0.3">
      <c r="A173" s="9"/>
      <c r="B173" s="9"/>
      <c r="C173" s="48"/>
      <c r="D173" s="40"/>
      <c r="E173" s="9"/>
      <c r="F173" s="9"/>
      <c r="G173" s="9"/>
      <c r="H173" s="9"/>
      <c r="I173" s="9"/>
    </row>
    <row r="174" spans="1:9" x14ac:dyDescent="0.3">
      <c r="A174" s="9"/>
      <c r="B174" s="9"/>
      <c r="C174" s="48"/>
      <c r="D174" s="40"/>
      <c r="E174" s="9"/>
      <c r="F174" s="9"/>
      <c r="G174" s="9"/>
      <c r="H174" s="9"/>
      <c r="I174" s="9"/>
    </row>
    <row r="175" spans="1:9" x14ac:dyDescent="0.3">
      <c r="A175" s="9"/>
      <c r="B175" s="9"/>
      <c r="C175" s="48"/>
      <c r="D175" s="40"/>
      <c r="E175" s="9"/>
      <c r="F175" s="9"/>
      <c r="G175" s="9"/>
      <c r="H175" s="9"/>
      <c r="I175" s="9"/>
    </row>
    <row r="176" spans="1:9" x14ac:dyDescent="0.3">
      <c r="A176" s="9"/>
      <c r="B176" s="9"/>
      <c r="C176" s="48"/>
      <c r="D176" s="40"/>
      <c r="E176" s="9"/>
      <c r="F176" s="9"/>
      <c r="G176" s="9"/>
      <c r="H176" s="9"/>
      <c r="I176" s="9"/>
    </row>
    <row r="177" spans="1:9" x14ac:dyDescent="0.3">
      <c r="A177" s="9"/>
      <c r="B177" s="9"/>
      <c r="C177" s="48"/>
      <c r="D177" s="40"/>
      <c r="E177" s="9"/>
      <c r="F177" s="9"/>
      <c r="G177" s="9"/>
      <c r="H177" s="9"/>
      <c r="I177" s="9"/>
    </row>
    <row r="178" spans="1:9" x14ac:dyDescent="0.3">
      <c r="A178" s="9"/>
      <c r="B178" s="9"/>
      <c r="C178" s="48"/>
      <c r="D178" s="40"/>
      <c r="E178" s="9"/>
      <c r="F178" s="9"/>
      <c r="G178" s="9"/>
      <c r="H178" s="9"/>
      <c r="I178" s="9"/>
    </row>
    <row r="179" spans="1:9" x14ac:dyDescent="0.3">
      <c r="A179" s="9"/>
      <c r="B179" s="9"/>
      <c r="C179" s="48"/>
      <c r="D179" s="40"/>
      <c r="E179" s="9"/>
      <c r="F179" s="9"/>
      <c r="G179" s="9"/>
      <c r="H179" s="9"/>
      <c r="I179" s="9"/>
    </row>
    <row r="180" spans="1:9" x14ac:dyDescent="0.3">
      <c r="A180" s="9"/>
      <c r="B180" s="9"/>
      <c r="C180" s="48"/>
      <c r="D180" s="40"/>
      <c r="E180" s="9"/>
      <c r="F180" s="9"/>
      <c r="G180" s="9"/>
      <c r="H180" s="9"/>
      <c r="I180" s="9"/>
    </row>
    <row r="181" spans="1:9" x14ac:dyDescent="0.3">
      <c r="A181" s="9"/>
      <c r="B181" s="9"/>
      <c r="C181" s="48"/>
      <c r="D181" s="40"/>
      <c r="E181" s="9"/>
      <c r="F181" s="9"/>
      <c r="G181" s="9"/>
      <c r="H181" s="9"/>
      <c r="I181" s="9"/>
    </row>
    <row r="182" spans="1:9" x14ac:dyDescent="0.3">
      <c r="A182" s="9"/>
      <c r="B182" s="9"/>
      <c r="C182" s="48"/>
      <c r="D182" s="40"/>
      <c r="E182" s="9"/>
      <c r="F182" s="9"/>
      <c r="G182" s="9"/>
      <c r="H182" s="9"/>
      <c r="I182" s="9"/>
    </row>
    <row r="183" spans="1:9" x14ac:dyDescent="0.3">
      <c r="A183" s="9"/>
      <c r="B183" s="9"/>
      <c r="C183" s="48"/>
      <c r="D183" s="40"/>
      <c r="E183" s="9"/>
      <c r="F183" s="9"/>
      <c r="G183" s="9"/>
      <c r="H183" s="9"/>
      <c r="I183" s="9"/>
    </row>
    <row r="184" spans="1:9" x14ac:dyDescent="0.3">
      <c r="A184" s="9"/>
      <c r="B184" s="9"/>
      <c r="C184" s="48"/>
      <c r="D184" s="40"/>
      <c r="E184" s="9"/>
      <c r="F184" s="9"/>
      <c r="G184" s="9"/>
      <c r="H184" s="9"/>
      <c r="I184" s="9"/>
    </row>
    <row r="185" spans="1:9" x14ac:dyDescent="0.3">
      <c r="A185" s="9"/>
      <c r="B185" s="9"/>
      <c r="C185" s="48"/>
      <c r="D185" s="40"/>
      <c r="E185" s="9"/>
      <c r="F185" s="9"/>
      <c r="G185" s="9"/>
      <c r="H185" s="9"/>
      <c r="I185" s="9"/>
    </row>
    <row r="186" spans="1:9" x14ac:dyDescent="0.3">
      <c r="A186" s="9"/>
      <c r="B186" s="9"/>
      <c r="C186" s="48"/>
      <c r="D186" s="40"/>
      <c r="E186" s="9"/>
      <c r="F186" s="9"/>
      <c r="G186" s="9"/>
      <c r="H186" s="9"/>
      <c r="I186" s="9"/>
    </row>
    <row r="187" spans="1:9" x14ac:dyDescent="0.3">
      <c r="A187" s="9"/>
      <c r="B187" s="9"/>
      <c r="C187" s="48"/>
      <c r="D187" s="40"/>
      <c r="E187" s="9"/>
      <c r="F187" s="9"/>
      <c r="G187" s="9"/>
      <c r="H187" s="9"/>
      <c r="I187" s="9"/>
    </row>
    <row r="188" spans="1:9" x14ac:dyDescent="0.3">
      <c r="A188" s="9"/>
      <c r="B188" s="9"/>
      <c r="C188" s="48"/>
      <c r="D188" s="40"/>
      <c r="E188" s="9"/>
      <c r="F188" s="9"/>
      <c r="G188" s="9"/>
      <c r="H188" s="9"/>
      <c r="I188" s="9"/>
    </row>
    <row r="189" spans="1:9" x14ac:dyDescent="0.3">
      <c r="A189" s="9"/>
      <c r="B189" s="9"/>
      <c r="C189" s="48"/>
      <c r="D189" s="40"/>
      <c r="E189" s="9"/>
      <c r="F189" s="9"/>
      <c r="G189" s="9"/>
      <c r="H189" s="9"/>
      <c r="I189" s="9"/>
    </row>
    <row r="190" spans="1:9" x14ac:dyDescent="0.3">
      <c r="A190" s="9"/>
      <c r="B190" s="9"/>
      <c r="C190" s="48"/>
      <c r="D190" s="40"/>
      <c r="E190" s="9"/>
      <c r="F190" s="9"/>
      <c r="G190" s="9"/>
      <c r="H190" s="9"/>
      <c r="I190" s="9"/>
    </row>
    <row r="191" spans="1:9" x14ac:dyDescent="0.3">
      <c r="A191" s="9"/>
      <c r="B191" s="9"/>
      <c r="C191" s="48"/>
      <c r="D191" s="40"/>
      <c r="E191" s="9"/>
      <c r="F191" s="9"/>
      <c r="G191" s="9"/>
      <c r="H191" s="9"/>
      <c r="I191" s="9"/>
    </row>
    <row r="192" spans="1:9" x14ac:dyDescent="0.3">
      <c r="A192" s="9"/>
      <c r="B192" s="9"/>
      <c r="C192" s="48"/>
      <c r="D192" s="40"/>
      <c r="E192" s="9"/>
      <c r="F192" s="9"/>
      <c r="G192" s="9"/>
      <c r="H192" s="9"/>
      <c r="I192" s="9"/>
    </row>
    <row r="193" spans="1:9" x14ac:dyDescent="0.3">
      <c r="A193" s="9"/>
      <c r="B193" s="9"/>
      <c r="C193" s="48"/>
      <c r="D193" s="40"/>
      <c r="E193" s="9"/>
      <c r="F193" s="9"/>
      <c r="G193" s="9"/>
      <c r="H193" s="9"/>
      <c r="I193" s="9"/>
    </row>
    <row r="194" spans="1:9" x14ac:dyDescent="0.3">
      <c r="A194" s="9"/>
      <c r="B194" s="9"/>
      <c r="C194" s="48"/>
      <c r="D194" s="40"/>
      <c r="E194" s="9"/>
      <c r="F194" s="9"/>
      <c r="G194" s="9"/>
      <c r="H194" s="9"/>
      <c r="I194" s="9"/>
    </row>
    <row r="195" spans="1:9" x14ac:dyDescent="0.3">
      <c r="A195" s="9"/>
      <c r="B195" s="9"/>
      <c r="C195" s="48"/>
      <c r="D195" s="40"/>
      <c r="E195" s="9"/>
      <c r="F195" s="9"/>
      <c r="G195" s="9"/>
      <c r="H195" s="9"/>
      <c r="I195" s="9"/>
    </row>
    <row r="196" spans="1:9" x14ac:dyDescent="0.3">
      <c r="A196" s="9"/>
      <c r="B196" s="9"/>
      <c r="C196" s="48"/>
      <c r="D196" s="40"/>
      <c r="E196" s="9"/>
      <c r="F196" s="9"/>
      <c r="G196" s="9"/>
      <c r="H196" s="9"/>
      <c r="I196" s="9"/>
    </row>
    <row r="197" spans="1:9" x14ac:dyDescent="0.3">
      <c r="A197" s="9"/>
      <c r="B197" s="9"/>
      <c r="C197" s="48"/>
      <c r="D197" s="40"/>
      <c r="E197" s="9"/>
      <c r="F197" s="9"/>
      <c r="G197" s="9"/>
      <c r="H197" s="9"/>
      <c r="I197" s="9"/>
    </row>
    <row r="198" spans="1:9" x14ac:dyDescent="0.3">
      <c r="A198" s="9"/>
      <c r="B198" s="9"/>
      <c r="C198" s="48"/>
      <c r="D198" s="40"/>
      <c r="E198" s="9"/>
      <c r="F198" s="9"/>
      <c r="G198" s="9"/>
      <c r="H198" s="9"/>
      <c r="I198" s="9"/>
    </row>
    <row r="199" spans="1:9" x14ac:dyDescent="0.3">
      <c r="A199" s="9"/>
      <c r="B199" s="9"/>
      <c r="C199" s="48"/>
      <c r="D199" s="40"/>
      <c r="E199" s="9"/>
      <c r="F199" s="9"/>
      <c r="G199" s="9"/>
      <c r="H199" s="9"/>
      <c r="I199" s="9"/>
    </row>
    <row r="200" spans="1:9" x14ac:dyDescent="0.3">
      <c r="A200" s="9"/>
      <c r="B200" s="9"/>
      <c r="C200" s="48"/>
      <c r="D200" s="40"/>
      <c r="E200" s="9"/>
      <c r="F200" s="9"/>
      <c r="G200" s="9"/>
      <c r="H200" s="9"/>
      <c r="I200" s="9"/>
    </row>
    <row r="201" spans="1:9" x14ac:dyDescent="0.3">
      <c r="A201" s="9"/>
      <c r="B201" s="9"/>
      <c r="C201" s="48"/>
      <c r="D201" s="40"/>
      <c r="E201" s="9"/>
      <c r="F201" s="9"/>
      <c r="G201" s="9"/>
      <c r="H201" s="9"/>
      <c r="I201" s="9"/>
    </row>
    <row r="202" spans="1:9" x14ac:dyDescent="0.3">
      <c r="A202" s="9"/>
      <c r="B202" s="9"/>
      <c r="C202" s="48"/>
      <c r="D202" s="40"/>
      <c r="E202" s="9"/>
      <c r="F202" s="9"/>
      <c r="G202" s="9"/>
      <c r="H202" s="9"/>
      <c r="I202" s="9"/>
    </row>
    <row r="203" spans="1:9" x14ac:dyDescent="0.3">
      <c r="A203" s="9"/>
      <c r="B203" s="9"/>
      <c r="C203" s="48"/>
      <c r="D203" s="40"/>
      <c r="E203" s="9"/>
      <c r="F203" s="9"/>
      <c r="G203" s="9"/>
      <c r="H203" s="9"/>
      <c r="I203" s="9"/>
    </row>
    <row r="204" spans="1:9" x14ac:dyDescent="0.3">
      <c r="A204" s="9"/>
      <c r="B204" s="9"/>
      <c r="C204" s="48"/>
      <c r="D204" s="40"/>
      <c r="E204" s="9"/>
      <c r="F204" s="9"/>
      <c r="G204" s="9"/>
      <c r="H204" s="9"/>
      <c r="I204" s="9"/>
    </row>
    <row r="205" spans="1:9" x14ac:dyDescent="0.3">
      <c r="A205" s="9"/>
      <c r="B205" s="9"/>
      <c r="C205" s="48"/>
      <c r="D205" s="40"/>
      <c r="E205" s="9"/>
      <c r="F205" s="9"/>
      <c r="G205" s="9"/>
      <c r="H205" s="9"/>
      <c r="I205" s="9"/>
    </row>
    <row r="206" spans="1:9" x14ac:dyDescent="0.3">
      <c r="A206" s="9"/>
      <c r="B206" s="9"/>
      <c r="C206" s="48"/>
      <c r="D206" s="40"/>
      <c r="E206" s="9"/>
      <c r="F206" s="9"/>
      <c r="G206" s="9"/>
      <c r="H206" s="9"/>
      <c r="I206" s="9"/>
    </row>
    <row r="207" spans="1:9" x14ac:dyDescent="0.3">
      <c r="A207" s="9"/>
      <c r="B207" s="9"/>
      <c r="C207" s="48"/>
      <c r="D207" s="40"/>
      <c r="E207" s="9"/>
      <c r="F207" s="9"/>
      <c r="G207" s="9"/>
      <c r="H207" s="9"/>
      <c r="I207" s="9"/>
    </row>
    <row r="208" spans="1:9" x14ac:dyDescent="0.3">
      <c r="A208" s="9"/>
      <c r="B208" s="9"/>
      <c r="C208" s="48"/>
      <c r="D208" s="40"/>
      <c r="E208" s="9"/>
      <c r="F208" s="9"/>
      <c r="G208" s="9"/>
      <c r="H208" s="9"/>
      <c r="I208" s="9"/>
    </row>
    <row r="209" spans="1:9" x14ac:dyDescent="0.3">
      <c r="A209" s="9"/>
      <c r="B209" s="9"/>
      <c r="C209" s="48"/>
      <c r="D209" s="40"/>
      <c r="E209" s="9"/>
      <c r="F209" s="9"/>
      <c r="G209" s="9"/>
      <c r="H209" s="9"/>
      <c r="I209" s="9"/>
    </row>
    <row r="210" spans="1:9" x14ac:dyDescent="0.3">
      <c r="A210" s="9"/>
      <c r="B210" s="9"/>
      <c r="C210" s="48"/>
      <c r="D210" s="40"/>
      <c r="E210" s="9"/>
      <c r="F210" s="9"/>
      <c r="G210" s="9"/>
      <c r="H210" s="9"/>
      <c r="I210" s="9"/>
    </row>
    <row r="211" spans="1:9" x14ac:dyDescent="0.3">
      <c r="A211" s="9"/>
      <c r="B211" s="9"/>
      <c r="C211" s="48"/>
      <c r="D211" s="40"/>
      <c r="E211" s="9"/>
      <c r="F211" s="9"/>
      <c r="G211" s="9"/>
      <c r="H211" s="9"/>
      <c r="I211" s="9"/>
    </row>
    <row r="212" spans="1:9" x14ac:dyDescent="0.3">
      <c r="A212" s="9"/>
      <c r="B212" s="9"/>
      <c r="C212" s="48"/>
      <c r="D212" s="40"/>
      <c r="E212" s="9"/>
      <c r="F212" s="9"/>
      <c r="G212" s="9"/>
      <c r="H212" s="9"/>
      <c r="I212" s="9"/>
    </row>
    <row r="213" spans="1:9" x14ac:dyDescent="0.3">
      <c r="A213" s="9"/>
      <c r="B213" s="9"/>
      <c r="C213" s="48"/>
      <c r="D213" s="40"/>
      <c r="E213" s="9"/>
      <c r="F213" s="9"/>
      <c r="G213" s="9"/>
      <c r="H213" s="9"/>
      <c r="I213" s="9"/>
    </row>
    <row r="214" spans="1:9" x14ac:dyDescent="0.3">
      <c r="A214" s="9"/>
      <c r="B214" s="9"/>
      <c r="C214" s="48"/>
      <c r="D214" s="40"/>
      <c r="E214" s="9"/>
      <c r="F214" s="9"/>
      <c r="G214" s="9"/>
      <c r="H214" s="9"/>
      <c r="I214" s="9"/>
    </row>
    <row r="215" spans="1:9" x14ac:dyDescent="0.3">
      <c r="A215" s="9"/>
      <c r="B215" s="9"/>
      <c r="C215" s="48"/>
      <c r="D215" s="40"/>
      <c r="E215" s="9"/>
      <c r="F215" s="9"/>
      <c r="G215" s="9"/>
      <c r="H215" s="9"/>
      <c r="I215" s="9"/>
    </row>
    <row r="216" spans="1:9" x14ac:dyDescent="0.3">
      <c r="A216" s="9"/>
      <c r="B216" s="9"/>
      <c r="C216" s="48"/>
      <c r="D216" s="40"/>
      <c r="E216" s="9"/>
      <c r="F216" s="9"/>
      <c r="G216" s="9"/>
      <c r="H216" s="9"/>
      <c r="I216" s="9"/>
    </row>
    <row r="217" spans="1:9" x14ac:dyDescent="0.3">
      <c r="A217" s="9"/>
      <c r="B217" s="9"/>
      <c r="C217" s="48"/>
      <c r="D217" s="40"/>
      <c r="E217" s="9"/>
      <c r="F217" s="9"/>
      <c r="G217" s="9"/>
      <c r="H217" s="9"/>
      <c r="I217" s="9"/>
    </row>
    <row r="218" spans="1:9" x14ac:dyDescent="0.3">
      <c r="A218" s="9"/>
      <c r="B218" s="9"/>
      <c r="C218" s="48"/>
      <c r="D218" s="40"/>
      <c r="E218" s="9"/>
      <c r="F218" s="9"/>
      <c r="G218" s="9"/>
      <c r="H218" s="9"/>
      <c r="I218" s="9"/>
    </row>
    <row r="219" spans="1:9" x14ac:dyDescent="0.3">
      <c r="A219" s="9"/>
      <c r="B219" s="9"/>
      <c r="C219" s="48"/>
      <c r="D219" s="40"/>
      <c r="E219" s="9"/>
      <c r="F219" s="9"/>
      <c r="G219" s="9"/>
      <c r="H219" s="9"/>
      <c r="I219" s="9"/>
    </row>
    <row r="220" spans="1:9" x14ac:dyDescent="0.3">
      <c r="A220" s="9"/>
      <c r="B220" s="9"/>
      <c r="C220" s="48"/>
      <c r="D220" s="40"/>
      <c r="E220" s="9"/>
      <c r="F220" s="9"/>
      <c r="G220" s="9"/>
      <c r="H220" s="9"/>
      <c r="I220" s="9"/>
    </row>
    <row r="221" spans="1:9" x14ac:dyDescent="0.3">
      <c r="A221" s="9"/>
      <c r="B221" s="9"/>
      <c r="C221" s="48"/>
      <c r="D221" s="40"/>
      <c r="E221" s="9"/>
      <c r="F221" s="9"/>
      <c r="G221" s="9"/>
      <c r="H221" s="9"/>
      <c r="I221" s="9"/>
    </row>
    <row r="222" spans="1:9" x14ac:dyDescent="0.3">
      <c r="A222" s="9"/>
      <c r="B222" s="9"/>
      <c r="C222" s="48"/>
      <c r="D222" s="40"/>
      <c r="E222" s="9"/>
      <c r="F222" s="9"/>
      <c r="G222" s="9"/>
      <c r="H222" s="9"/>
      <c r="I222" s="9"/>
    </row>
    <row r="223" spans="1:9" x14ac:dyDescent="0.3">
      <c r="A223" s="9"/>
      <c r="B223" s="9"/>
      <c r="C223" s="48"/>
      <c r="D223" s="40"/>
      <c r="E223" s="9"/>
      <c r="F223" s="9"/>
      <c r="G223" s="9"/>
      <c r="H223" s="9"/>
      <c r="I223" s="9"/>
    </row>
    <row r="224" spans="1:9" x14ac:dyDescent="0.3">
      <c r="A224" s="9"/>
      <c r="B224" s="9"/>
      <c r="C224" s="48"/>
      <c r="D224" s="40"/>
      <c r="E224" s="9"/>
      <c r="F224" s="9"/>
      <c r="G224" s="9"/>
      <c r="H224" s="9"/>
      <c r="I224" s="9"/>
    </row>
    <row r="225" spans="1:9" x14ac:dyDescent="0.3">
      <c r="A225" s="9"/>
      <c r="B225" s="9"/>
      <c r="C225" s="48"/>
      <c r="D225" s="40"/>
      <c r="E225" s="9"/>
      <c r="F225" s="9"/>
      <c r="G225" s="9"/>
      <c r="H225" s="9"/>
      <c r="I225" s="9"/>
    </row>
    <row r="226" spans="1:9" x14ac:dyDescent="0.3">
      <c r="A226" s="9"/>
      <c r="B226" s="9"/>
      <c r="C226" s="48"/>
      <c r="D226" s="40"/>
      <c r="E226" s="9"/>
      <c r="F226" s="9"/>
      <c r="G226" s="9"/>
      <c r="H226" s="9"/>
      <c r="I226" s="9"/>
    </row>
    <row r="227" spans="1:9" x14ac:dyDescent="0.3">
      <c r="A227" s="9"/>
      <c r="B227" s="9"/>
      <c r="C227" s="48"/>
      <c r="D227" s="40"/>
      <c r="E227" s="9"/>
      <c r="F227" s="9"/>
      <c r="G227" s="9"/>
      <c r="H227" s="9"/>
      <c r="I227" s="9"/>
    </row>
    <row r="228" spans="1:9" x14ac:dyDescent="0.3">
      <c r="A228" s="9"/>
      <c r="B228" s="9"/>
      <c r="C228" s="48"/>
      <c r="D228" s="40"/>
      <c r="E228" s="9"/>
      <c r="F228" s="9"/>
      <c r="G228" s="9"/>
      <c r="H228" s="9"/>
      <c r="I228" s="9"/>
    </row>
    <row r="229" spans="1:9" x14ac:dyDescent="0.3">
      <c r="A229" s="9"/>
      <c r="B229" s="9"/>
      <c r="C229" s="48"/>
      <c r="D229" s="40"/>
      <c r="E229" s="9"/>
      <c r="F229" s="9"/>
      <c r="G229" s="9"/>
      <c r="H229" s="9"/>
      <c r="I229" s="9"/>
    </row>
    <row r="230" spans="1:9" x14ac:dyDescent="0.3">
      <c r="A230" s="9"/>
      <c r="B230" s="9"/>
      <c r="C230" s="48"/>
      <c r="D230" s="40"/>
      <c r="E230" s="9"/>
      <c r="F230" s="9"/>
      <c r="G230" s="9"/>
      <c r="H230" s="9"/>
      <c r="I230" s="9"/>
    </row>
    <row r="231" spans="1:9" x14ac:dyDescent="0.3">
      <c r="A231" s="9"/>
      <c r="B231" s="9"/>
      <c r="C231" s="48"/>
      <c r="D231" s="40"/>
      <c r="E231" s="9"/>
      <c r="F231" s="9"/>
      <c r="G231" s="9"/>
      <c r="H231" s="9"/>
      <c r="I231" s="9"/>
    </row>
    <row r="232" spans="1:9" x14ac:dyDescent="0.3">
      <c r="A232" s="9"/>
      <c r="B232" s="9"/>
      <c r="C232" s="48"/>
      <c r="D232" s="40"/>
      <c r="E232" s="9"/>
      <c r="F232" s="9"/>
      <c r="G232" s="9"/>
      <c r="H232" s="9"/>
      <c r="I232" s="9"/>
    </row>
    <row r="233" spans="1:9" x14ac:dyDescent="0.3">
      <c r="A233" s="9"/>
      <c r="B233" s="9"/>
      <c r="C233" s="48"/>
      <c r="D233" s="40"/>
      <c r="E233" s="9"/>
      <c r="F233" s="9"/>
      <c r="G233" s="9"/>
      <c r="H233" s="9"/>
      <c r="I233" s="9"/>
    </row>
    <row r="234" spans="1:9" x14ac:dyDescent="0.3">
      <c r="A234" s="9"/>
      <c r="B234" s="9"/>
      <c r="C234" s="48"/>
      <c r="D234" s="40"/>
      <c r="E234" s="9"/>
      <c r="F234" s="9"/>
      <c r="G234" s="9"/>
      <c r="H234" s="9"/>
      <c r="I234" s="9"/>
    </row>
    <row r="235" spans="1:9" x14ac:dyDescent="0.3">
      <c r="A235" s="9"/>
      <c r="B235" s="9"/>
      <c r="C235" s="48"/>
      <c r="D235" s="40"/>
      <c r="E235" s="9"/>
      <c r="F235" s="9"/>
      <c r="G235" s="9"/>
      <c r="H235" s="9"/>
      <c r="I235" s="9"/>
    </row>
    <row r="236" spans="1:9" x14ac:dyDescent="0.3">
      <c r="A236" s="9"/>
      <c r="B236" s="9"/>
      <c r="C236" s="48"/>
      <c r="D236" s="40"/>
      <c r="E236" s="9"/>
      <c r="F236" s="9"/>
      <c r="G236" s="9"/>
      <c r="H236" s="9"/>
      <c r="I236" s="9"/>
    </row>
    <row r="237" spans="1:9" x14ac:dyDescent="0.3">
      <c r="A237" s="9"/>
      <c r="B237" s="9"/>
      <c r="C237" s="48"/>
      <c r="D237" s="40"/>
      <c r="E237" s="9"/>
      <c r="F237" s="9"/>
      <c r="G237" s="9"/>
      <c r="H237" s="9"/>
      <c r="I237" s="9"/>
    </row>
    <row r="238" spans="1:9" x14ac:dyDescent="0.3">
      <c r="A238" s="9"/>
      <c r="B238" s="9"/>
      <c r="C238" s="48"/>
      <c r="D238" s="40"/>
      <c r="E238" s="9"/>
      <c r="F238" s="9"/>
      <c r="G238" s="9"/>
      <c r="H238" s="9"/>
      <c r="I238" s="9"/>
    </row>
    <row r="239" spans="1:9" x14ac:dyDescent="0.3">
      <c r="A239" s="9"/>
      <c r="B239" s="9"/>
      <c r="C239" s="48"/>
      <c r="D239" s="40"/>
      <c r="E239" s="9"/>
      <c r="F239" s="9"/>
      <c r="G239" s="9"/>
      <c r="H239" s="9"/>
      <c r="I239" s="9"/>
    </row>
    <row r="240" spans="1:9" x14ac:dyDescent="0.3">
      <c r="A240" s="9"/>
      <c r="B240" s="9"/>
      <c r="C240" s="48"/>
      <c r="D240" s="40"/>
      <c r="E240" s="9"/>
      <c r="F240" s="9"/>
      <c r="G240" s="9"/>
      <c r="H240" s="9"/>
      <c r="I240" s="9"/>
    </row>
    <row r="241" spans="1:9" x14ac:dyDescent="0.3">
      <c r="A241" s="9"/>
      <c r="B241" s="9"/>
      <c r="C241" s="48"/>
      <c r="D241" s="40"/>
      <c r="E241" s="9"/>
      <c r="F241" s="9"/>
      <c r="G241" s="9"/>
      <c r="H241" s="9"/>
      <c r="I241" s="9"/>
    </row>
    <row r="242" spans="1:9" x14ac:dyDescent="0.3">
      <c r="A242" s="9"/>
      <c r="B242" s="9"/>
      <c r="C242" s="48"/>
      <c r="D242" s="40"/>
      <c r="E242" s="9"/>
      <c r="F242" s="9"/>
      <c r="G242" s="9"/>
      <c r="H242" s="9"/>
      <c r="I242" s="9"/>
    </row>
    <row r="243" spans="1:9" x14ac:dyDescent="0.3">
      <c r="A243" s="9"/>
      <c r="B243" s="9"/>
      <c r="C243" s="48"/>
      <c r="D243" s="40"/>
      <c r="E243" s="9"/>
      <c r="F243" s="9"/>
      <c r="G243" s="9"/>
      <c r="H243" s="9"/>
      <c r="I243" s="9"/>
    </row>
    <row r="244" spans="1:9" x14ac:dyDescent="0.3">
      <c r="A244" s="9"/>
      <c r="B244" s="9"/>
      <c r="C244" s="48"/>
      <c r="D244" s="40"/>
      <c r="E244" s="9"/>
      <c r="F244" s="9"/>
      <c r="G244" s="9"/>
      <c r="H244" s="9"/>
      <c r="I244" s="9"/>
    </row>
    <row r="245" spans="1:9" x14ac:dyDescent="0.3">
      <c r="A245" s="9"/>
      <c r="B245" s="9"/>
      <c r="C245" s="48"/>
      <c r="D245" s="40"/>
      <c r="E245" s="9"/>
      <c r="F245" s="9"/>
      <c r="G245" s="9"/>
      <c r="H245" s="9"/>
      <c r="I245" s="9"/>
    </row>
    <row r="246" spans="1:9" x14ac:dyDescent="0.3">
      <c r="A246" s="9"/>
      <c r="B246" s="9"/>
      <c r="C246" s="48"/>
      <c r="D246" s="40"/>
      <c r="E246" s="9"/>
      <c r="F246" s="9"/>
      <c r="G246" s="9"/>
      <c r="H246" s="9"/>
      <c r="I246" s="9"/>
    </row>
    <row r="247" spans="1:9" x14ac:dyDescent="0.3">
      <c r="A247" s="9"/>
      <c r="B247" s="9"/>
      <c r="C247" s="48"/>
      <c r="D247" s="40"/>
      <c r="E247" s="9"/>
      <c r="F247" s="9"/>
      <c r="G247" s="9"/>
      <c r="H247" s="9"/>
      <c r="I247" s="9"/>
    </row>
    <row r="248" spans="1:9" x14ac:dyDescent="0.3">
      <c r="A248" s="9"/>
      <c r="B248" s="9"/>
      <c r="C248" s="48"/>
      <c r="D248" s="40"/>
      <c r="E248" s="9"/>
      <c r="F248" s="9"/>
      <c r="G248" s="9"/>
      <c r="H248" s="9"/>
      <c r="I248" s="9"/>
    </row>
    <row r="249" spans="1:9" x14ac:dyDescent="0.3">
      <c r="A249" s="9"/>
      <c r="B249" s="9"/>
      <c r="C249" s="48"/>
      <c r="D249" s="40"/>
      <c r="E249" s="9"/>
      <c r="F249" s="9"/>
      <c r="G249" s="9"/>
      <c r="H249" s="9"/>
      <c r="I249" s="9"/>
    </row>
    <row r="250" spans="1:9" x14ac:dyDescent="0.3">
      <c r="A250" s="9"/>
      <c r="B250" s="9"/>
      <c r="C250" s="48"/>
      <c r="D250" s="40"/>
      <c r="E250" s="9"/>
      <c r="F250" s="9"/>
      <c r="G250" s="9"/>
      <c r="H250" s="9"/>
      <c r="I250" s="9"/>
    </row>
    <row r="251" spans="1:9" x14ac:dyDescent="0.3">
      <c r="A251" s="9"/>
      <c r="B251" s="9"/>
      <c r="C251" s="48"/>
      <c r="D251" s="40"/>
      <c r="E251" s="9"/>
      <c r="F251" s="9"/>
      <c r="G251" s="9"/>
      <c r="H251" s="9"/>
      <c r="I251" s="9"/>
    </row>
    <row r="252" spans="1:9" x14ac:dyDescent="0.3">
      <c r="A252" s="9"/>
      <c r="B252" s="9"/>
      <c r="C252" s="48"/>
      <c r="D252" s="40"/>
      <c r="E252" s="9"/>
      <c r="F252" s="9"/>
      <c r="G252" s="9"/>
      <c r="H252" s="9"/>
      <c r="I252" s="9"/>
    </row>
    <row r="253" spans="1:9" x14ac:dyDescent="0.3">
      <c r="A253" s="9"/>
      <c r="B253" s="9"/>
      <c r="C253" s="48"/>
      <c r="D253" s="40"/>
      <c r="E253" s="9"/>
      <c r="F253" s="9"/>
      <c r="G253" s="9"/>
      <c r="H253" s="9"/>
      <c r="I253" s="9"/>
    </row>
    <row r="254" spans="1:9" x14ac:dyDescent="0.3">
      <c r="A254" s="9"/>
      <c r="B254" s="9"/>
      <c r="C254" s="48"/>
      <c r="D254" s="40"/>
      <c r="E254" s="9"/>
      <c r="F254" s="9"/>
      <c r="G254" s="9"/>
      <c r="H254" s="9"/>
      <c r="I254" s="9"/>
    </row>
    <row r="255" spans="1:9" x14ac:dyDescent="0.3">
      <c r="A255" s="9"/>
      <c r="B255" s="9"/>
      <c r="C255" s="48"/>
      <c r="D255" s="40"/>
      <c r="E255" s="9"/>
      <c r="F255" s="9"/>
      <c r="G255" s="9"/>
      <c r="H255" s="9"/>
      <c r="I255" s="9"/>
    </row>
    <row r="256" spans="1:9" x14ac:dyDescent="0.3">
      <c r="A256" s="9"/>
      <c r="B256" s="9"/>
      <c r="C256" s="48"/>
      <c r="D256" s="40"/>
      <c r="E256" s="9"/>
      <c r="F256" s="9"/>
      <c r="G256" s="9"/>
      <c r="H256" s="9"/>
      <c r="I256" s="9"/>
    </row>
    <row r="257" spans="1:9" x14ac:dyDescent="0.3">
      <c r="A257" s="9"/>
      <c r="B257" s="9"/>
      <c r="C257" s="48"/>
      <c r="D257" s="40"/>
      <c r="E257" s="9"/>
      <c r="F257" s="9"/>
      <c r="G257" s="9"/>
      <c r="H257" s="9"/>
      <c r="I257" s="9"/>
    </row>
    <row r="258" spans="1:9" x14ac:dyDescent="0.3">
      <c r="A258" s="9"/>
      <c r="B258" s="9"/>
      <c r="C258" s="48"/>
      <c r="D258" s="40"/>
      <c r="E258" s="9"/>
      <c r="F258" s="9"/>
      <c r="G258" s="9"/>
      <c r="H258" s="9"/>
      <c r="I258" s="9"/>
    </row>
    <row r="259" spans="1:9" x14ac:dyDescent="0.3">
      <c r="A259" s="9"/>
      <c r="B259" s="9"/>
      <c r="C259" s="48"/>
      <c r="D259" s="40"/>
      <c r="E259" s="9"/>
      <c r="F259" s="9"/>
      <c r="G259" s="9"/>
      <c r="H259" s="9"/>
      <c r="I259" s="9"/>
    </row>
    <row r="260" spans="1:9" x14ac:dyDescent="0.3">
      <c r="A260" s="9"/>
      <c r="B260" s="9"/>
      <c r="C260" s="48"/>
      <c r="D260" s="40"/>
      <c r="E260" s="9"/>
      <c r="F260" s="9"/>
      <c r="G260" s="9"/>
      <c r="H260" s="9"/>
      <c r="I260" s="9"/>
    </row>
    <row r="261" spans="1:9" x14ac:dyDescent="0.3">
      <c r="A261" s="9"/>
      <c r="B261" s="9"/>
      <c r="C261" s="48"/>
      <c r="D261" s="40"/>
      <c r="E261" s="9"/>
      <c r="F261" s="9"/>
      <c r="G261" s="9"/>
      <c r="H261" s="9"/>
      <c r="I261" s="9"/>
    </row>
    <row r="262" spans="1:9" x14ac:dyDescent="0.3">
      <c r="A262" s="9"/>
      <c r="B262" s="9"/>
      <c r="C262" s="48"/>
      <c r="D262" s="40"/>
      <c r="E262" s="9"/>
      <c r="F262" s="9"/>
      <c r="G262" s="9"/>
      <c r="H262" s="9"/>
      <c r="I262" s="9"/>
    </row>
    <row r="263" spans="1:9" x14ac:dyDescent="0.3">
      <c r="A263" s="9"/>
      <c r="B263" s="9"/>
      <c r="C263" s="48"/>
      <c r="D263" s="40"/>
      <c r="E263" s="9"/>
      <c r="F263" s="9"/>
      <c r="G263" s="9"/>
      <c r="H263" s="9"/>
      <c r="I263" s="9"/>
    </row>
    <row r="264" spans="1:9" x14ac:dyDescent="0.3">
      <c r="A264" s="9"/>
      <c r="B264" s="9"/>
      <c r="C264" s="48"/>
      <c r="D264" s="40"/>
      <c r="E264" s="9"/>
      <c r="F264" s="9"/>
      <c r="G264" s="9"/>
      <c r="H264" s="9"/>
      <c r="I264" s="9"/>
    </row>
    <row r="265" spans="1:9" x14ac:dyDescent="0.3">
      <c r="A265" s="9"/>
      <c r="B265" s="9"/>
      <c r="C265" s="48"/>
      <c r="D265" s="40"/>
      <c r="E265" s="9"/>
      <c r="F265" s="9"/>
      <c r="G265" s="9"/>
      <c r="H265" s="9"/>
      <c r="I265" s="9"/>
    </row>
    <row r="266" spans="1:9" x14ac:dyDescent="0.3">
      <c r="A266" s="9"/>
      <c r="B266" s="9"/>
      <c r="C266" s="48"/>
      <c r="D266" s="40"/>
      <c r="E266" s="9"/>
      <c r="F266" s="9"/>
      <c r="G266" s="9"/>
      <c r="H266" s="9"/>
      <c r="I266" s="9"/>
    </row>
    <row r="267" spans="1:9" x14ac:dyDescent="0.3">
      <c r="A267" s="9"/>
      <c r="B267" s="9"/>
      <c r="C267" s="48"/>
      <c r="D267" s="40"/>
      <c r="E267" s="9"/>
      <c r="F267" s="9"/>
      <c r="G267" s="9"/>
      <c r="H267" s="9"/>
      <c r="I267" s="9"/>
    </row>
    <row r="268" spans="1:9" x14ac:dyDescent="0.3">
      <c r="A268" s="9"/>
      <c r="B268" s="9"/>
      <c r="C268" s="48"/>
      <c r="D268" s="40"/>
      <c r="E268" s="9"/>
      <c r="F268" s="9"/>
      <c r="G268" s="9"/>
      <c r="H268" s="9"/>
      <c r="I268" s="9"/>
    </row>
    <row r="269" spans="1:9" x14ac:dyDescent="0.3">
      <c r="A269" s="9"/>
      <c r="B269" s="9"/>
      <c r="C269" s="48"/>
      <c r="D269" s="40"/>
      <c r="E269" s="9"/>
      <c r="F269" s="9"/>
      <c r="G269" s="9"/>
      <c r="H269" s="9"/>
      <c r="I269" s="9"/>
    </row>
    <row r="270" spans="1:9" x14ac:dyDescent="0.3">
      <c r="A270" s="9"/>
      <c r="B270" s="9"/>
      <c r="C270" s="48"/>
      <c r="D270" s="40"/>
      <c r="E270" s="9"/>
      <c r="F270" s="9"/>
      <c r="G270" s="9"/>
      <c r="H270" s="9"/>
      <c r="I270" s="9"/>
    </row>
    <row r="271" spans="1:9" x14ac:dyDescent="0.3">
      <c r="A271" s="9"/>
      <c r="B271" s="9"/>
      <c r="C271" s="48"/>
      <c r="D271" s="40"/>
      <c r="E271" s="9"/>
      <c r="F271" s="9"/>
      <c r="G271" s="9"/>
      <c r="H271" s="9"/>
      <c r="I271" s="9"/>
    </row>
    <row r="272" spans="1:9" x14ac:dyDescent="0.3">
      <c r="A272" s="9"/>
      <c r="B272" s="9"/>
      <c r="C272" s="48"/>
      <c r="D272" s="40"/>
      <c r="E272" s="9"/>
      <c r="F272" s="9"/>
      <c r="G272" s="9"/>
      <c r="H272" s="9"/>
      <c r="I272" s="9"/>
    </row>
    <row r="273" spans="1:9" x14ac:dyDescent="0.3">
      <c r="A273" s="9"/>
      <c r="B273" s="9"/>
      <c r="C273" s="48"/>
      <c r="D273" s="40"/>
      <c r="E273" s="9"/>
      <c r="F273" s="9"/>
      <c r="G273" s="9"/>
      <c r="H273" s="9"/>
      <c r="I273" s="9"/>
    </row>
    <row r="274" spans="1:9" x14ac:dyDescent="0.3">
      <c r="A274" s="9"/>
      <c r="B274" s="9"/>
      <c r="C274" s="48"/>
      <c r="D274" s="40"/>
      <c r="E274" s="9"/>
      <c r="F274" s="9"/>
      <c r="G274" s="9"/>
      <c r="H274" s="9"/>
      <c r="I274" s="9"/>
    </row>
    <row r="275" spans="1:9" x14ac:dyDescent="0.3">
      <c r="A275" s="9"/>
      <c r="B275" s="9"/>
      <c r="C275" s="48"/>
      <c r="D275" s="40"/>
      <c r="E275" s="9"/>
      <c r="F275" s="9"/>
      <c r="G275" s="9"/>
      <c r="H275" s="9"/>
      <c r="I275" s="9"/>
    </row>
    <row r="276" spans="1:9" x14ac:dyDescent="0.3">
      <c r="A276" s="9"/>
      <c r="B276" s="9"/>
      <c r="C276" s="48"/>
      <c r="D276" s="40"/>
      <c r="E276" s="9"/>
      <c r="F276" s="9"/>
      <c r="G276" s="9"/>
      <c r="H276" s="9"/>
      <c r="I276" s="9"/>
    </row>
    <row r="277" spans="1:9" x14ac:dyDescent="0.3">
      <c r="A277" s="9"/>
      <c r="B277" s="9"/>
      <c r="C277" s="48"/>
      <c r="D277" s="40"/>
      <c r="E277" s="9"/>
      <c r="F277" s="9"/>
      <c r="G277" s="9"/>
      <c r="H277" s="9"/>
      <c r="I277" s="9"/>
    </row>
    <row r="278" spans="1:9" x14ac:dyDescent="0.3">
      <c r="A278" s="9"/>
      <c r="B278" s="9"/>
      <c r="C278" s="48"/>
      <c r="D278" s="40"/>
      <c r="E278" s="9"/>
      <c r="F278" s="9"/>
      <c r="G278" s="9"/>
      <c r="H278" s="9"/>
      <c r="I278" s="9"/>
    </row>
    <row r="279" spans="1:9" x14ac:dyDescent="0.3">
      <c r="A279" s="9"/>
      <c r="B279" s="9"/>
      <c r="C279" s="48"/>
      <c r="D279" s="40"/>
      <c r="E279" s="9"/>
      <c r="F279" s="9"/>
      <c r="G279" s="9"/>
      <c r="H279" s="9"/>
      <c r="I279" s="9"/>
    </row>
    <row r="280" spans="1:9" x14ac:dyDescent="0.3">
      <c r="A280" s="9"/>
      <c r="B280" s="9"/>
      <c r="C280" s="48"/>
      <c r="D280" s="40"/>
      <c r="E280" s="9"/>
      <c r="F280" s="9"/>
      <c r="G280" s="9"/>
      <c r="H280" s="9"/>
      <c r="I280" s="9"/>
    </row>
    <row r="281" spans="1:9" x14ac:dyDescent="0.3">
      <c r="A281" s="9"/>
      <c r="B281" s="9"/>
      <c r="C281" s="48"/>
      <c r="D281" s="40"/>
      <c r="E281" s="9"/>
      <c r="F281" s="9"/>
      <c r="G281" s="9"/>
      <c r="H281" s="9"/>
      <c r="I281" s="9"/>
    </row>
    <row r="282" spans="1:9" x14ac:dyDescent="0.3">
      <c r="A282" s="9"/>
      <c r="B282" s="9"/>
      <c r="C282" s="48"/>
      <c r="D282" s="40"/>
      <c r="E282" s="9"/>
      <c r="F282" s="9"/>
      <c r="G282" s="9"/>
      <c r="H282" s="9"/>
      <c r="I282" s="9"/>
    </row>
    <row r="283" spans="1:9" x14ac:dyDescent="0.3">
      <c r="A283" s="9"/>
      <c r="B283" s="9"/>
      <c r="C283" s="48"/>
      <c r="D283" s="40"/>
      <c r="E283" s="9"/>
      <c r="F283" s="9"/>
      <c r="G283" s="9"/>
      <c r="H283" s="9"/>
      <c r="I283" s="9"/>
    </row>
    <row r="284" spans="1:9" x14ac:dyDescent="0.3">
      <c r="A284" s="9"/>
      <c r="B284" s="9"/>
      <c r="C284" s="48"/>
      <c r="D284" s="40"/>
      <c r="E284" s="9"/>
      <c r="F284" s="9"/>
      <c r="G284" s="9"/>
      <c r="H284" s="9"/>
      <c r="I284" s="9"/>
    </row>
    <row r="285" spans="1:9" x14ac:dyDescent="0.3">
      <c r="A285" s="9"/>
      <c r="B285" s="9"/>
      <c r="C285" s="48"/>
      <c r="D285" s="40"/>
      <c r="E285" s="9"/>
      <c r="F285" s="9"/>
      <c r="G285" s="9"/>
      <c r="H285" s="9"/>
      <c r="I285" s="9"/>
    </row>
    <row r="286" spans="1:9" x14ac:dyDescent="0.3">
      <c r="A286" s="9"/>
      <c r="B286" s="9"/>
      <c r="C286" s="48"/>
      <c r="D286" s="40"/>
      <c r="E286" s="9"/>
      <c r="F286" s="9"/>
      <c r="G286" s="9"/>
      <c r="H286" s="9"/>
      <c r="I286" s="9"/>
    </row>
    <row r="287" spans="1:9" x14ac:dyDescent="0.3">
      <c r="A287" s="9"/>
      <c r="B287" s="9"/>
      <c r="C287" s="48"/>
      <c r="D287" s="40"/>
      <c r="E287" s="9"/>
      <c r="F287" s="9"/>
      <c r="G287" s="9"/>
      <c r="H287" s="9"/>
      <c r="I287" s="9"/>
    </row>
    <row r="288" spans="1:9" x14ac:dyDescent="0.3">
      <c r="A288" s="9"/>
      <c r="B288" s="9"/>
      <c r="C288" s="48"/>
      <c r="D288" s="40"/>
      <c r="E288" s="9"/>
      <c r="F288" s="9"/>
      <c r="G288" s="9"/>
      <c r="H288" s="9"/>
      <c r="I288" s="9"/>
    </row>
    <row r="289" spans="1:9" x14ac:dyDescent="0.3">
      <c r="A289" s="9"/>
      <c r="B289" s="9"/>
      <c r="C289" s="48"/>
      <c r="D289" s="40"/>
      <c r="E289" s="9"/>
      <c r="F289" s="9"/>
      <c r="G289" s="9"/>
      <c r="H289" s="9"/>
      <c r="I289" s="9"/>
    </row>
    <row r="290" spans="1:9" x14ac:dyDescent="0.3">
      <c r="A290" s="9"/>
      <c r="B290" s="9"/>
      <c r="C290" s="48"/>
      <c r="D290" s="40"/>
      <c r="E290" s="9"/>
      <c r="F290" s="9"/>
      <c r="G290" s="9"/>
      <c r="H290" s="9"/>
      <c r="I290" s="9"/>
    </row>
    <row r="291" spans="1:9" x14ac:dyDescent="0.3">
      <c r="A291" s="9"/>
      <c r="B291" s="9"/>
      <c r="C291" s="48"/>
      <c r="D291" s="40"/>
      <c r="E291" s="9"/>
      <c r="F291" s="9"/>
      <c r="G291" s="9"/>
      <c r="H291" s="9"/>
      <c r="I291" s="9"/>
    </row>
    <row r="292" spans="1:9" x14ac:dyDescent="0.3">
      <c r="A292" s="9"/>
      <c r="B292" s="9"/>
      <c r="C292" s="48"/>
      <c r="D292" s="40"/>
      <c r="E292" s="9"/>
      <c r="F292" s="9"/>
      <c r="G292" s="9"/>
      <c r="H292" s="9"/>
      <c r="I292" s="9"/>
    </row>
    <row r="293" spans="1:9" x14ac:dyDescent="0.3">
      <c r="A293" s="9"/>
      <c r="B293" s="9"/>
      <c r="C293" s="48"/>
      <c r="D293" s="40"/>
      <c r="E293" s="9"/>
      <c r="F293" s="9"/>
      <c r="G293" s="9"/>
      <c r="H293" s="9"/>
      <c r="I293" s="9"/>
    </row>
    <row r="294" spans="1:9" x14ac:dyDescent="0.3">
      <c r="A294" s="9"/>
      <c r="B294" s="9"/>
      <c r="C294" s="48"/>
      <c r="D294" s="40"/>
      <c r="E294" s="9"/>
      <c r="F294" s="9"/>
      <c r="G294" s="9"/>
      <c r="H294" s="9"/>
      <c r="I294" s="9"/>
    </row>
    <row r="295" spans="1:9" x14ac:dyDescent="0.3">
      <c r="A295" s="9"/>
      <c r="B295" s="9"/>
      <c r="C295" s="48"/>
      <c r="D295" s="40"/>
      <c r="E295" s="9"/>
      <c r="F295" s="9"/>
      <c r="G295" s="9"/>
      <c r="H295" s="9"/>
      <c r="I295" s="9"/>
    </row>
    <row r="296" spans="1:9" x14ac:dyDescent="0.3">
      <c r="A296" s="9"/>
      <c r="B296" s="9"/>
      <c r="C296" s="48"/>
      <c r="D296" s="40"/>
      <c r="E296" s="9"/>
      <c r="F296" s="9"/>
      <c r="G296" s="9"/>
      <c r="H296" s="9"/>
      <c r="I296" s="9"/>
    </row>
    <row r="297" spans="1:9" x14ac:dyDescent="0.3">
      <c r="A297" s="9"/>
      <c r="B297" s="9"/>
      <c r="C297" s="48"/>
      <c r="D297" s="40"/>
      <c r="E297" s="9"/>
      <c r="F297" s="9"/>
      <c r="G297" s="9"/>
      <c r="H297" s="9"/>
      <c r="I297" s="9"/>
    </row>
    <row r="298" spans="1:9" x14ac:dyDescent="0.3">
      <c r="A298" s="9"/>
      <c r="B298" s="9"/>
      <c r="C298" s="48"/>
      <c r="D298" s="40"/>
      <c r="E298" s="9"/>
      <c r="F298" s="9"/>
      <c r="G298" s="9"/>
      <c r="H298" s="9"/>
      <c r="I298" s="9"/>
    </row>
    <row r="299" spans="1:9" x14ac:dyDescent="0.3">
      <c r="A299" s="9"/>
      <c r="B299" s="9"/>
      <c r="C299" s="48"/>
      <c r="D299" s="40"/>
      <c r="E299" s="9"/>
      <c r="F299" s="9"/>
      <c r="G299" s="9"/>
      <c r="H299" s="9"/>
      <c r="I299" s="9"/>
    </row>
    <row r="300" spans="1:9" x14ac:dyDescent="0.3">
      <c r="A300" s="9"/>
      <c r="B300" s="9"/>
      <c r="C300" s="48"/>
      <c r="D300" s="40"/>
      <c r="E300" s="9"/>
      <c r="F300" s="9"/>
      <c r="G300" s="9"/>
      <c r="H300" s="9"/>
      <c r="I300" s="9"/>
    </row>
    <row r="301" spans="1:9" x14ac:dyDescent="0.3">
      <c r="A301" s="9"/>
      <c r="B301" s="9"/>
      <c r="C301" s="48"/>
      <c r="D301" s="40"/>
      <c r="E301" s="9"/>
      <c r="F301" s="9"/>
      <c r="G301" s="9"/>
      <c r="H301" s="9"/>
      <c r="I301" s="9"/>
    </row>
    <row r="302" spans="1:9" x14ac:dyDescent="0.3">
      <c r="A302" s="9"/>
      <c r="B302" s="9"/>
      <c r="C302" s="48"/>
      <c r="D302" s="40"/>
      <c r="E302" s="9"/>
      <c r="F302" s="9"/>
      <c r="G302" s="9"/>
      <c r="H302" s="9"/>
      <c r="I302" s="9"/>
    </row>
    <row r="303" spans="1:9" x14ac:dyDescent="0.3">
      <c r="A303" s="9"/>
      <c r="B303" s="9"/>
      <c r="C303" s="48"/>
      <c r="D303" s="40"/>
      <c r="E303" s="9"/>
      <c r="F303" s="9"/>
      <c r="G303" s="9"/>
      <c r="H303" s="9"/>
      <c r="I303" s="9"/>
    </row>
    <row r="304" spans="1:9" x14ac:dyDescent="0.3">
      <c r="A304" s="9"/>
      <c r="B304" s="9"/>
      <c r="C304" s="48"/>
      <c r="D304" s="40"/>
      <c r="E304" s="9"/>
      <c r="F304" s="9"/>
      <c r="G304" s="9"/>
      <c r="H304" s="9"/>
      <c r="I304" s="9"/>
    </row>
    <row r="305" spans="1:9" x14ac:dyDescent="0.3">
      <c r="A305" s="9"/>
      <c r="B305" s="9"/>
      <c r="C305" s="48"/>
      <c r="D305" s="40"/>
      <c r="E305" s="9"/>
      <c r="F305" s="9"/>
      <c r="G305" s="9"/>
      <c r="H305" s="9"/>
      <c r="I305" s="9"/>
    </row>
    <row r="306" spans="1:9" x14ac:dyDescent="0.3">
      <c r="A306" s="9"/>
      <c r="B306" s="9"/>
      <c r="C306" s="48"/>
      <c r="D306" s="40"/>
      <c r="E306" s="9"/>
      <c r="F306" s="9"/>
      <c r="G306" s="9"/>
      <c r="H306" s="9"/>
      <c r="I306" s="9"/>
    </row>
    <row r="307" spans="1:9" x14ac:dyDescent="0.3">
      <c r="A307" s="9"/>
      <c r="B307" s="9"/>
      <c r="C307" s="48"/>
      <c r="D307" s="40"/>
      <c r="E307" s="9"/>
      <c r="F307" s="9"/>
      <c r="G307" s="9"/>
      <c r="H307" s="9"/>
      <c r="I307" s="9"/>
    </row>
    <row r="308" spans="1:9" x14ac:dyDescent="0.3">
      <c r="A308" s="9"/>
      <c r="B308" s="9"/>
      <c r="C308" s="48"/>
      <c r="D308" s="40"/>
      <c r="E308" s="9"/>
      <c r="F308" s="9"/>
      <c r="G308" s="9"/>
      <c r="H308" s="9"/>
      <c r="I308" s="9"/>
    </row>
    <row r="309" spans="1:9" x14ac:dyDescent="0.3">
      <c r="A309" s="9"/>
      <c r="B309" s="9"/>
      <c r="C309" s="48"/>
      <c r="D309" s="40"/>
      <c r="E309" s="9"/>
      <c r="F309" s="9"/>
      <c r="G309" s="9"/>
      <c r="H309" s="9"/>
      <c r="I309" s="9"/>
    </row>
    <row r="310" spans="1:9" x14ac:dyDescent="0.3">
      <c r="A310" s="9"/>
      <c r="B310" s="9"/>
      <c r="C310" s="48"/>
      <c r="D310" s="40"/>
      <c r="E310" s="9"/>
      <c r="F310" s="9"/>
      <c r="G310" s="9"/>
      <c r="H310" s="9"/>
      <c r="I310" s="9"/>
    </row>
    <row r="311" spans="1:9" x14ac:dyDescent="0.3">
      <c r="A311" s="9"/>
      <c r="B311" s="9"/>
      <c r="C311" s="48"/>
      <c r="D311" s="40"/>
      <c r="E311" s="9"/>
      <c r="F311" s="9"/>
      <c r="G311" s="9"/>
      <c r="H311" s="9"/>
      <c r="I311" s="9"/>
    </row>
    <row r="312" spans="1:9" x14ac:dyDescent="0.3">
      <c r="A312" s="9"/>
      <c r="B312" s="9"/>
      <c r="C312" s="48"/>
      <c r="D312" s="40"/>
      <c r="E312" s="9"/>
      <c r="F312" s="9"/>
      <c r="G312" s="9"/>
      <c r="H312" s="9"/>
      <c r="I312" s="9"/>
    </row>
    <row r="313" spans="1:9" x14ac:dyDescent="0.3">
      <c r="A313" s="9"/>
      <c r="B313" s="9"/>
      <c r="C313" s="48"/>
      <c r="D313" s="40"/>
      <c r="E313" s="9"/>
      <c r="F313" s="9"/>
      <c r="G313" s="9"/>
      <c r="H313" s="9"/>
      <c r="I313" s="9"/>
    </row>
    <row r="314" spans="1:9" x14ac:dyDescent="0.3">
      <c r="A314" s="9"/>
      <c r="B314" s="9"/>
      <c r="C314" s="48"/>
      <c r="D314" s="40"/>
      <c r="E314" s="9"/>
      <c r="F314" s="9"/>
      <c r="G314" s="9"/>
      <c r="H314" s="9"/>
      <c r="I314" s="9"/>
    </row>
    <row r="315" spans="1:9" x14ac:dyDescent="0.3">
      <c r="A315" s="9"/>
      <c r="B315" s="9"/>
      <c r="C315" s="48"/>
      <c r="D315" s="40"/>
      <c r="E315" s="9"/>
      <c r="F315" s="9"/>
      <c r="G315" s="9"/>
      <c r="H315" s="9"/>
      <c r="I315" s="9"/>
    </row>
    <row r="316" spans="1:9" x14ac:dyDescent="0.3">
      <c r="A316" s="9"/>
      <c r="B316" s="9"/>
      <c r="C316" s="48"/>
      <c r="D316" s="40"/>
      <c r="E316" s="9"/>
      <c r="F316" s="9"/>
      <c r="G316" s="9"/>
      <c r="H316" s="9"/>
      <c r="I316" s="9"/>
    </row>
    <row r="317" spans="1:9" x14ac:dyDescent="0.3">
      <c r="A317" s="9"/>
      <c r="B317" s="9"/>
      <c r="C317" s="48"/>
      <c r="D317" s="40"/>
      <c r="E317" s="9"/>
      <c r="F317" s="9"/>
      <c r="G317" s="9"/>
      <c r="H317" s="9"/>
      <c r="I317" s="9"/>
    </row>
    <row r="318" spans="1:9" x14ac:dyDescent="0.3">
      <c r="A318" s="9"/>
      <c r="B318" s="9"/>
      <c r="C318" s="48"/>
      <c r="D318" s="40"/>
      <c r="E318" s="9"/>
      <c r="F318" s="9"/>
      <c r="G318" s="9"/>
      <c r="H318" s="9"/>
      <c r="I318" s="9"/>
    </row>
    <row r="319" spans="1:9" x14ac:dyDescent="0.3">
      <c r="A319" s="9"/>
      <c r="B319" s="9"/>
      <c r="C319" s="48"/>
      <c r="D319" s="40"/>
      <c r="E319" s="9"/>
      <c r="F319" s="9"/>
      <c r="G319" s="9"/>
      <c r="H319" s="9"/>
      <c r="I319" s="9"/>
    </row>
    <row r="320" spans="1:9" x14ac:dyDescent="0.3">
      <c r="A320" s="9"/>
      <c r="B320" s="9"/>
      <c r="C320" s="48"/>
      <c r="D320" s="40"/>
      <c r="E320" s="9"/>
      <c r="F320" s="9"/>
      <c r="G320" s="9"/>
      <c r="H320" s="9"/>
      <c r="I320" s="9"/>
    </row>
    <row r="321" spans="1:9" x14ac:dyDescent="0.3">
      <c r="A321" s="9"/>
      <c r="B321" s="9"/>
      <c r="C321" s="48"/>
      <c r="D321" s="40"/>
      <c r="E321" s="9"/>
      <c r="F321" s="9"/>
      <c r="G321" s="9"/>
      <c r="H321" s="9"/>
      <c r="I321" s="9"/>
    </row>
    <row r="322" spans="1:9" x14ac:dyDescent="0.3">
      <c r="A322" s="9"/>
      <c r="B322" s="9"/>
      <c r="C322" s="48"/>
      <c r="D322" s="40"/>
      <c r="E322" s="9"/>
      <c r="F322" s="9"/>
      <c r="G322" s="9"/>
      <c r="H322" s="9"/>
      <c r="I322" s="9"/>
    </row>
    <row r="323" spans="1:9" x14ac:dyDescent="0.3">
      <c r="A323" s="9"/>
      <c r="B323" s="9"/>
      <c r="C323" s="48"/>
      <c r="D323" s="40"/>
      <c r="E323" s="9"/>
      <c r="F323" s="9"/>
      <c r="G323" s="9"/>
      <c r="H323" s="9"/>
      <c r="I323" s="9"/>
    </row>
    <row r="324" spans="1:9" x14ac:dyDescent="0.3">
      <c r="A324" s="9"/>
      <c r="B324" s="9"/>
      <c r="C324" s="48"/>
      <c r="D324" s="40"/>
      <c r="E324" s="9"/>
      <c r="F324" s="9"/>
      <c r="G324" s="9"/>
      <c r="H324" s="9"/>
      <c r="I324" s="9"/>
    </row>
    <row r="325" spans="1:9" x14ac:dyDescent="0.3">
      <c r="A325" s="9"/>
      <c r="B325" s="9"/>
      <c r="C325" s="48"/>
      <c r="D325" s="40"/>
      <c r="E325" s="9"/>
      <c r="F325" s="9"/>
      <c r="G325" s="9"/>
      <c r="H325" s="9"/>
      <c r="I325" s="9"/>
    </row>
    <row r="326" spans="1:9" x14ac:dyDescent="0.3">
      <c r="A326" s="9"/>
      <c r="B326" s="9"/>
      <c r="C326" s="48"/>
      <c r="D326" s="40"/>
      <c r="E326" s="9"/>
      <c r="F326" s="9"/>
      <c r="G326" s="9"/>
      <c r="H326" s="9"/>
      <c r="I326" s="9"/>
    </row>
    <row r="327" spans="1:9" x14ac:dyDescent="0.3">
      <c r="A327" s="9"/>
      <c r="B327" s="9"/>
      <c r="C327" s="48"/>
      <c r="D327" s="40"/>
      <c r="E327" s="9"/>
      <c r="F327" s="9"/>
      <c r="G327" s="9"/>
      <c r="H327" s="9"/>
      <c r="I327" s="9"/>
    </row>
    <row r="328" spans="1:9" x14ac:dyDescent="0.3">
      <c r="A328" s="9"/>
      <c r="B328" s="9"/>
      <c r="C328" s="48"/>
      <c r="D328" s="40"/>
      <c r="E328" s="9"/>
      <c r="F328" s="9"/>
      <c r="G328" s="9"/>
      <c r="H328" s="9"/>
      <c r="I328" s="9"/>
    </row>
    <row r="329" spans="1:9" x14ac:dyDescent="0.3">
      <c r="A329" s="9"/>
      <c r="B329" s="9"/>
      <c r="C329" s="48"/>
      <c r="D329" s="40"/>
      <c r="E329" s="9"/>
      <c r="F329" s="9"/>
      <c r="G329" s="9"/>
      <c r="H329" s="9"/>
      <c r="I329" s="9"/>
    </row>
    <row r="330" spans="1:9" x14ac:dyDescent="0.3">
      <c r="A330" s="9"/>
      <c r="B330" s="9"/>
      <c r="C330" s="48"/>
      <c r="D330" s="40"/>
      <c r="E330" s="9"/>
      <c r="F330" s="9"/>
      <c r="G330" s="9"/>
      <c r="H330" s="9"/>
      <c r="I330" s="9"/>
    </row>
    <row r="331" spans="1:9" x14ac:dyDescent="0.3">
      <c r="A331" s="9"/>
      <c r="B331" s="9"/>
      <c r="C331" s="48"/>
      <c r="D331" s="40"/>
      <c r="E331" s="9"/>
      <c r="F331" s="9"/>
      <c r="G331" s="9"/>
      <c r="H331" s="9"/>
      <c r="I331" s="9"/>
    </row>
    <row r="332" spans="1:9" x14ac:dyDescent="0.3">
      <c r="A332" s="9"/>
      <c r="B332" s="9"/>
      <c r="C332" s="48"/>
      <c r="D332" s="40"/>
      <c r="E332" s="9"/>
      <c r="F332" s="9"/>
      <c r="G332" s="9"/>
      <c r="H332" s="9"/>
      <c r="I332" s="9"/>
    </row>
    <row r="333" spans="1:9" x14ac:dyDescent="0.3">
      <c r="A333" s="9"/>
      <c r="B333" s="9"/>
      <c r="C333" s="48"/>
      <c r="D333" s="40"/>
      <c r="E333" s="9"/>
      <c r="F333" s="9"/>
      <c r="G333" s="9"/>
      <c r="H333" s="9"/>
      <c r="I333" s="9"/>
    </row>
    <row r="334" spans="1:9" x14ac:dyDescent="0.3">
      <c r="A334" s="9"/>
      <c r="B334" s="9"/>
      <c r="C334" s="48"/>
      <c r="D334" s="40"/>
      <c r="E334" s="9"/>
      <c r="F334" s="9"/>
      <c r="G334" s="9"/>
      <c r="H334" s="9"/>
      <c r="I334" s="9"/>
    </row>
    <row r="335" spans="1:9" x14ac:dyDescent="0.3">
      <c r="A335" s="9"/>
      <c r="B335" s="9"/>
      <c r="C335" s="48"/>
      <c r="D335" s="40"/>
      <c r="E335" s="9"/>
      <c r="F335" s="9"/>
      <c r="G335" s="9"/>
      <c r="H335" s="9"/>
      <c r="I335" s="9"/>
    </row>
    <row r="336" spans="1:9" x14ac:dyDescent="0.3">
      <c r="A336" s="9"/>
      <c r="B336" s="9"/>
      <c r="C336" s="48"/>
      <c r="D336" s="40"/>
      <c r="E336" s="9"/>
      <c r="F336" s="9"/>
      <c r="G336" s="9"/>
      <c r="H336" s="9"/>
      <c r="I336" s="9"/>
    </row>
    <row r="337" spans="1:9" x14ac:dyDescent="0.3">
      <c r="A337" s="9"/>
      <c r="B337" s="9"/>
      <c r="C337" s="48"/>
      <c r="D337" s="40"/>
      <c r="E337" s="9"/>
      <c r="F337" s="9"/>
      <c r="G337" s="9"/>
      <c r="H337" s="9"/>
      <c r="I337" s="9"/>
    </row>
    <row r="338" spans="1:9" x14ac:dyDescent="0.3">
      <c r="A338" s="9"/>
      <c r="B338" s="9"/>
      <c r="C338" s="48"/>
      <c r="D338" s="40"/>
      <c r="E338" s="9"/>
      <c r="F338" s="9"/>
      <c r="G338" s="9"/>
      <c r="H338" s="9"/>
      <c r="I338" s="9"/>
    </row>
    <row r="339" spans="1:9" x14ac:dyDescent="0.3">
      <c r="A339" s="9"/>
      <c r="B339" s="9"/>
      <c r="C339" s="48"/>
      <c r="D339" s="40"/>
      <c r="E339" s="9"/>
      <c r="F339" s="9"/>
      <c r="G339" s="9"/>
      <c r="H339" s="9"/>
      <c r="I339" s="9"/>
    </row>
    <row r="340" spans="1:9" x14ac:dyDescent="0.3">
      <c r="A340" s="9"/>
      <c r="B340" s="9"/>
      <c r="C340" s="48"/>
      <c r="D340" s="40"/>
      <c r="E340" s="9"/>
      <c r="F340" s="9"/>
      <c r="G340" s="9"/>
      <c r="H340" s="9"/>
      <c r="I340" s="9"/>
    </row>
    <row r="341" spans="1:9" x14ac:dyDescent="0.3">
      <c r="A341" s="9"/>
      <c r="B341" s="9"/>
      <c r="C341" s="48"/>
      <c r="D341" s="40"/>
      <c r="E341" s="9"/>
      <c r="F341" s="9"/>
      <c r="G341" s="9"/>
      <c r="H341" s="9"/>
      <c r="I341" s="9"/>
    </row>
    <row r="342" spans="1:9" x14ac:dyDescent="0.3">
      <c r="A342" s="9"/>
      <c r="B342" s="9"/>
      <c r="C342" s="48"/>
      <c r="D342" s="40"/>
      <c r="E342" s="9"/>
      <c r="F342" s="9"/>
      <c r="G342" s="9"/>
      <c r="H342" s="9"/>
      <c r="I342" s="9"/>
    </row>
    <row r="343" spans="1:9" x14ac:dyDescent="0.3">
      <c r="A343" s="9"/>
      <c r="B343" s="9"/>
      <c r="C343" s="48"/>
      <c r="D343" s="40"/>
      <c r="E343" s="9"/>
      <c r="F343" s="9"/>
      <c r="G343" s="9"/>
      <c r="H343" s="9"/>
      <c r="I343" s="9"/>
    </row>
    <row r="344" spans="1:9" x14ac:dyDescent="0.3">
      <c r="A344" s="9"/>
      <c r="B344" s="9"/>
      <c r="C344" s="48"/>
      <c r="D344" s="40"/>
      <c r="E344" s="9"/>
      <c r="F344" s="9"/>
      <c r="G344" s="9"/>
      <c r="H344" s="9"/>
      <c r="I344" s="9"/>
    </row>
    <row r="345" spans="1:9" x14ac:dyDescent="0.3">
      <c r="A345" s="9"/>
      <c r="B345" s="9"/>
      <c r="C345" s="48"/>
      <c r="D345" s="40"/>
      <c r="E345" s="9"/>
      <c r="F345" s="9"/>
      <c r="G345" s="9"/>
      <c r="H345" s="9"/>
      <c r="I345" s="9"/>
    </row>
    <row r="346" spans="1:9" x14ac:dyDescent="0.3">
      <c r="A346" s="9"/>
      <c r="B346" s="9"/>
      <c r="C346" s="48"/>
      <c r="D346" s="40"/>
      <c r="E346" s="9"/>
      <c r="F346" s="9"/>
      <c r="G346" s="9"/>
      <c r="H346" s="9"/>
      <c r="I346" s="9"/>
    </row>
    <row r="347" spans="1:9" x14ac:dyDescent="0.3">
      <c r="A347" s="9"/>
      <c r="B347" s="9"/>
      <c r="C347" s="48"/>
      <c r="D347" s="40"/>
      <c r="E347" s="9"/>
      <c r="F347" s="9"/>
      <c r="G347" s="9"/>
      <c r="H347" s="9"/>
      <c r="I347" s="9"/>
    </row>
    <row r="348" spans="1:9" x14ac:dyDescent="0.3">
      <c r="A348" s="9"/>
      <c r="B348" s="9"/>
      <c r="C348" s="48"/>
      <c r="D348" s="40"/>
      <c r="E348" s="9"/>
      <c r="F348" s="9"/>
      <c r="G348" s="9"/>
      <c r="H348" s="9"/>
      <c r="I348" s="9"/>
    </row>
    <row r="349" spans="1:9" x14ac:dyDescent="0.3">
      <c r="A349" s="9"/>
      <c r="B349" s="9"/>
      <c r="C349" s="48"/>
      <c r="D349" s="40"/>
      <c r="E349" s="9"/>
      <c r="F349" s="9"/>
      <c r="G349" s="9"/>
      <c r="H349" s="9"/>
      <c r="I349" s="9"/>
    </row>
    <row r="350" spans="1:9" x14ac:dyDescent="0.3">
      <c r="A350" s="9"/>
      <c r="B350" s="9"/>
      <c r="C350" s="48"/>
      <c r="D350" s="40"/>
      <c r="E350" s="9"/>
      <c r="F350" s="9"/>
      <c r="G350" s="9"/>
      <c r="H350" s="9"/>
      <c r="I350" s="9"/>
    </row>
    <row r="351" spans="1:9" x14ac:dyDescent="0.3">
      <c r="A351" s="9"/>
      <c r="B351" s="9"/>
      <c r="C351" s="48"/>
      <c r="D351" s="40"/>
      <c r="E351" s="9"/>
      <c r="F351" s="9"/>
      <c r="G351" s="9"/>
      <c r="H351" s="9"/>
      <c r="I351" s="9"/>
    </row>
    <row r="352" spans="1:9" x14ac:dyDescent="0.3">
      <c r="A352" s="9"/>
      <c r="B352" s="9"/>
      <c r="C352" s="48"/>
      <c r="D352" s="40"/>
      <c r="E352" s="9"/>
      <c r="F352" s="9"/>
      <c r="G352" s="9"/>
      <c r="H352" s="9"/>
      <c r="I352" s="9"/>
    </row>
    <row r="353" spans="1:9" x14ac:dyDescent="0.3">
      <c r="A353" s="9"/>
      <c r="B353" s="9"/>
      <c r="C353" s="48"/>
      <c r="D353" s="40"/>
      <c r="E353" s="9"/>
      <c r="F353" s="9"/>
      <c r="G353" s="9"/>
      <c r="H353" s="9"/>
      <c r="I353" s="9"/>
    </row>
    <row r="354" spans="1:9" x14ac:dyDescent="0.3">
      <c r="A354" s="9"/>
      <c r="B354" s="9"/>
      <c r="C354" s="48"/>
      <c r="D354" s="40"/>
      <c r="E354" s="9"/>
      <c r="F354" s="9"/>
      <c r="G354" s="9"/>
      <c r="H354" s="9"/>
      <c r="I354" s="9"/>
    </row>
    <row r="355" spans="1:9" x14ac:dyDescent="0.3">
      <c r="A355" s="9"/>
      <c r="B355" s="9"/>
      <c r="C355" s="48"/>
      <c r="D355" s="40"/>
      <c r="E355" s="9"/>
      <c r="F355" s="9"/>
      <c r="G355" s="9"/>
      <c r="H355" s="9"/>
      <c r="I355" s="9"/>
    </row>
    <row r="356" spans="1:9" x14ac:dyDescent="0.3">
      <c r="A356" s="9"/>
      <c r="B356" s="9"/>
      <c r="C356" s="48"/>
      <c r="D356" s="40"/>
      <c r="E356" s="9"/>
      <c r="F356" s="9"/>
      <c r="G356" s="9"/>
      <c r="H356" s="9"/>
      <c r="I356" s="9"/>
    </row>
    <row r="357" spans="1:9" x14ac:dyDescent="0.3">
      <c r="A357" s="9"/>
      <c r="B357" s="9"/>
      <c r="C357" s="48"/>
      <c r="D357" s="40"/>
      <c r="E357" s="9"/>
      <c r="F357" s="9"/>
      <c r="G357" s="9"/>
      <c r="H357" s="9"/>
      <c r="I357" s="9"/>
    </row>
    <row r="358" spans="1:9" x14ac:dyDescent="0.3">
      <c r="A358" s="9"/>
      <c r="B358" s="9"/>
      <c r="C358" s="48"/>
      <c r="D358" s="40"/>
      <c r="E358" s="9"/>
      <c r="F358" s="9"/>
      <c r="G358" s="9"/>
      <c r="H358" s="9"/>
      <c r="I358" s="9"/>
    </row>
    <row r="359" spans="1:9" x14ac:dyDescent="0.3">
      <c r="A359" s="9"/>
      <c r="B359" s="9"/>
      <c r="C359" s="48"/>
      <c r="D359" s="40"/>
      <c r="E359" s="9"/>
      <c r="F359" s="9"/>
      <c r="G359" s="9"/>
      <c r="H359" s="9"/>
      <c r="I359" s="9"/>
    </row>
    <row r="360" spans="1:9" x14ac:dyDescent="0.3">
      <c r="A360" s="9"/>
      <c r="B360" s="9"/>
      <c r="C360" s="48"/>
      <c r="D360" s="40"/>
      <c r="E360" s="9"/>
      <c r="F360" s="9"/>
      <c r="G360" s="9"/>
      <c r="H360" s="9"/>
      <c r="I360" s="9"/>
    </row>
    <row r="361" spans="1:9" x14ac:dyDescent="0.3">
      <c r="A361" s="9"/>
      <c r="B361" s="9"/>
      <c r="C361" s="48"/>
      <c r="D361" s="40"/>
      <c r="E361" s="9"/>
      <c r="F361" s="9"/>
      <c r="G361" s="9"/>
      <c r="H361" s="9"/>
      <c r="I361" s="9"/>
    </row>
    <row r="362" spans="1:9" x14ac:dyDescent="0.3">
      <c r="A362" s="9"/>
      <c r="B362" s="9"/>
      <c r="C362" s="48"/>
      <c r="D362" s="40"/>
      <c r="E362" s="9"/>
      <c r="F362" s="9"/>
      <c r="G362" s="9"/>
      <c r="H362" s="9"/>
      <c r="I362" s="9"/>
    </row>
    <row r="363" spans="1:9" x14ac:dyDescent="0.3">
      <c r="A363" s="9"/>
      <c r="B363" s="9"/>
      <c r="C363" s="48"/>
      <c r="D363" s="40"/>
      <c r="E363" s="9"/>
      <c r="F363" s="9"/>
      <c r="G363" s="9"/>
      <c r="H363" s="9"/>
      <c r="I363" s="9"/>
    </row>
    <row r="364" spans="1:9" x14ac:dyDescent="0.3">
      <c r="A364" s="9"/>
      <c r="B364" s="9"/>
      <c r="C364" s="48"/>
      <c r="D364" s="40"/>
      <c r="E364" s="9"/>
      <c r="F364" s="9"/>
      <c r="G364" s="9"/>
      <c r="H364" s="9"/>
      <c r="I364" s="9"/>
    </row>
    <row r="365" spans="1:9" x14ac:dyDescent="0.3">
      <c r="A365" s="9"/>
      <c r="B365" s="9"/>
      <c r="C365" s="48"/>
      <c r="D365" s="40"/>
      <c r="E365" s="9"/>
      <c r="F365" s="9"/>
      <c r="G365" s="9"/>
      <c r="H365" s="9"/>
      <c r="I365" s="9"/>
    </row>
    <row r="366" spans="1:9" x14ac:dyDescent="0.3">
      <c r="A366" s="9"/>
      <c r="B366" s="9"/>
      <c r="C366" s="48"/>
      <c r="D366" s="40"/>
      <c r="E366" s="9"/>
      <c r="F366" s="9"/>
      <c r="G366" s="9"/>
      <c r="H366" s="9"/>
      <c r="I366" s="9"/>
    </row>
    <row r="367" spans="1:9" x14ac:dyDescent="0.3">
      <c r="A367" s="9"/>
      <c r="B367" s="9"/>
      <c r="C367" s="48"/>
      <c r="D367" s="40"/>
      <c r="E367" s="9"/>
      <c r="F367" s="9"/>
      <c r="G367" s="9"/>
      <c r="H367" s="9"/>
      <c r="I367" s="9"/>
    </row>
    <row r="368" spans="1:9" x14ac:dyDescent="0.3">
      <c r="A368" s="9"/>
      <c r="B368" s="9"/>
      <c r="C368" s="48"/>
      <c r="D368" s="40"/>
      <c r="E368" s="9"/>
      <c r="F368" s="9"/>
      <c r="G368" s="9"/>
      <c r="H368" s="9"/>
      <c r="I368" s="9"/>
    </row>
    <row r="369" spans="1:9" x14ac:dyDescent="0.3">
      <c r="A369" s="9"/>
      <c r="B369" s="9"/>
      <c r="C369" s="48"/>
      <c r="D369" s="40"/>
      <c r="E369" s="9"/>
      <c r="F369" s="9"/>
      <c r="G369" s="9"/>
      <c r="H369" s="9"/>
      <c r="I369" s="9"/>
    </row>
    <row r="370" spans="1:9" x14ac:dyDescent="0.3">
      <c r="A370" s="9"/>
      <c r="B370" s="9"/>
      <c r="C370" s="48"/>
      <c r="D370" s="40"/>
      <c r="E370" s="9"/>
      <c r="F370" s="9"/>
      <c r="G370" s="9"/>
      <c r="H370" s="9"/>
      <c r="I370" s="9"/>
    </row>
    <row r="371" spans="1:9" x14ac:dyDescent="0.3">
      <c r="A371" s="9"/>
      <c r="B371" s="9"/>
      <c r="C371" s="48"/>
      <c r="D371" s="40"/>
      <c r="E371" s="9"/>
      <c r="F371" s="9"/>
      <c r="G371" s="9"/>
      <c r="H371" s="9"/>
      <c r="I371" s="9"/>
    </row>
    <row r="372" spans="1:9" x14ac:dyDescent="0.3">
      <c r="A372" s="9"/>
      <c r="B372" s="9"/>
      <c r="C372" s="48"/>
      <c r="D372" s="40"/>
      <c r="E372" s="9"/>
      <c r="F372" s="9"/>
      <c r="G372" s="9"/>
      <c r="H372" s="9"/>
      <c r="I372" s="9"/>
    </row>
    <row r="373" spans="1:9" x14ac:dyDescent="0.3">
      <c r="A373" s="9"/>
      <c r="B373" s="9"/>
      <c r="C373" s="48"/>
      <c r="D373" s="40"/>
      <c r="E373" s="9"/>
      <c r="F373" s="9"/>
      <c r="G373" s="9"/>
      <c r="H373" s="9"/>
      <c r="I373" s="9"/>
    </row>
    <row r="374" spans="1:9" x14ac:dyDescent="0.3">
      <c r="A374" s="9"/>
      <c r="B374" s="9"/>
      <c r="C374" s="48"/>
      <c r="D374" s="40"/>
      <c r="E374" s="9"/>
      <c r="F374" s="9"/>
      <c r="G374" s="9"/>
      <c r="H374" s="9"/>
      <c r="I374" s="9"/>
    </row>
    <row r="375" spans="1:9" x14ac:dyDescent="0.3">
      <c r="A375" s="9"/>
      <c r="B375" s="9"/>
      <c r="C375" s="48"/>
      <c r="D375" s="40"/>
      <c r="E375" s="9"/>
      <c r="F375" s="9"/>
      <c r="G375" s="9"/>
      <c r="H375" s="9"/>
      <c r="I375" s="9"/>
    </row>
    <row r="376" spans="1:9" x14ac:dyDescent="0.3">
      <c r="A376" s="9"/>
      <c r="B376" s="9"/>
      <c r="C376" s="48"/>
      <c r="D376" s="40"/>
      <c r="E376" s="9"/>
      <c r="F376" s="9"/>
      <c r="G376" s="9"/>
      <c r="H376" s="9"/>
      <c r="I376" s="9"/>
    </row>
    <row r="377" spans="1:9" x14ac:dyDescent="0.3">
      <c r="A377" s="9"/>
      <c r="B377" s="9"/>
      <c r="C377" s="48"/>
      <c r="D377" s="40"/>
      <c r="E377" s="9"/>
      <c r="F377" s="9"/>
      <c r="G377" s="9"/>
      <c r="H377" s="9"/>
      <c r="I377" s="9"/>
    </row>
    <row r="378" spans="1:9" x14ac:dyDescent="0.3">
      <c r="A378" s="9"/>
      <c r="B378" s="9"/>
      <c r="C378" s="48"/>
      <c r="D378" s="40"/>
      <c r="E378" s="9"/>
      <c r="F378" s="9"/>
      <c r="G378" s="9"/>
      <c r="H378" s="9"/>
      <c r="I378" s="9"/>
    </row>
    <row r="379" spans="1:9" x14ac:dyDescent="0.3">
      <c r="A379" s="9"/>
      <c r="B379" s="9"/>
      <c r="C379" s="48"/>
      <c r="D379" s="40"/>
      <c r="E379" s="9"/>
      <c r="F379" s="9"/>
      <c r="G379" s="9"/>
      <c r="H379" s="9"/>
      <c r="I379" s="9"/>
    </row>
    <row r="380" spans="1:9" x14ac:dyDescent="0.3">
      <c r="A380" s="9"/>
      <c r="B380" s="9"/>
      <c r="C380" s="48"/>
      <c r="D380" s="40"/>
      <c r="E380" s="9"/>
      <c r="F380" s="9"/>
      <c r="G380" s="9"/>
      <c r="H380" s="9"/>
      <c r="I380" s="9"/>
    </row>
    <row r="381" spans="1:9" x14ac:dyDescent="0.3">
      <c r="A381" s="9"/>
      <c r="B381" s="9"/>
      <c r="C381" s="48"/>
      <c r="D381" s="40"/>
      <c r="E381" s="9"/>
      <c r="F381" s="9"/>
      <c r="G381" s="9"/>
      <c r="H381" s="9"/>
      <c r="I381" s="9"/>
    </row>
    <row r="382" spans="1:9" x14ac:dyDescent="0.3">
      <c r="A382" s="9"/>
      <c r="B382" s="9"/>
      <c r="C382" s="48"/>
      <c r="D382" s="40"/>
      <c r="E382" s="9"/>
      <c r="F382" s="9"/>
      <c r="G382" s="9"/>
      <c r="H382" s="9"/>
      <c r="I382" s="9"/>
    </row>
    <row r="383" spans="1:9" x14ac:dyDescent="0.3">
      <c r="A383" s="9"/>
      <c r="B383" s="9"/>
      <c r="C383" s="48"/>
      <c r="D383" s="40"/>
      <c r="E383" s="9"/>
      <c r="F383" s="9"/>
      <c r="G383" s="9"/>
      <c r="H383" s="9"/>
      <c r="I383" s="9"/>
    </row>
    <row r="384" spans="1:9" x14ac:dyDescent="0.3">
      <c r="A384" s="9"/>
      <c r="B384" s="9"/>
      <c r="C384" s="48"/>
      <c r="D384" s="40"/>
      <c r="E384" s="9"/>
      <c r="F384" s="9"/>
      <c r="G384" s="9"/>
      <c r="H384" s="9"/>
      <c r="I384" s="9"/>
    </row>
    <row r="385" spans="1:9" x14ac:dyDescent="0.3">
      <c r="A385" s="9"/>
      <c r="B385" s="9"/>
      <c r="C385" s="48"/>
      <c r="D385" s="40"/>
      <c r="E385" s="9"/>
      <c r="F385" s="9"/>
      <c r="G385" s="9"/>
      <c r="H385" s="9"/>
      <c r="I385" s="9"/>
    </row>
    <row r="386" spans="1:9" x14ac:dyDescent="0.3">
      <c r="A386" s="9"/>
      <c r="B386" s="9"/>
      <c r="C386" s="48"/>
      <c r="D386" s="40"/>
      <c r="E386" s="9"/>
      <c r="F386" s="9"/>
      <c r="G386" s="9"/>
      <c r="H386" s="9"/>
      <c r="I386" s="9"/>
    </row>
    <row r="387" spans="1:9" x14ac:dyDescent="0.3">
      <c r="A387" s="9"/>
      <c r="B387" s="9"/>
      <c r="C387" s="48"/>
      <c r="D387" s="40"/>
      <c r="E387" s="9"/>
      <c r="F387" s="9"/>
      <c r="G387" s="9"/>
      <c r="H387" s="9"/>
      <c r="I387" s="9"/>
    </row>
    <row r="388" spans="1:9" x14ac:dyDescent="0.3">
      <c r="A388" s="9"/>
      <c r="B388" s="9"/>
      <c r="C388" s="48"/>
      <c r="D388" s="40"/>
      <c r="E388" s="9"/>
      <c r="F388" s="9"/>
      <c r="G388" s="9"/>
      <c r="H388" s="9"/>
      <c r="I388" s="9"/>
    </row>
    <row r="389" spans="1:9" x14ac:dyDescent="0.3">
      <c r="A389" s="9"/>
      <c r="B389" s="9"/>
      <c r="C389" s="48"/>
      <c r="D389" s="40"/>
      <c r="E389" s="9"/>
      <c r="F389" s="9"/>
      <c r="G389" s="9"/>
      <c r="H389" s="9"/>
      <c r="I389" s="9"/>
    </row>
    <row r="390" spans="1:9" x14ac:dyDescent="0.3">
      <c r="A390" s="9"/>
      <c r="B390" s="9"/>
      <c r="C390" s="48"/>
      <c r="D390" s="40"/>
      <c r="E390" s="9"/>
      <c r="F390" s="9"/>
      <c r="G390" s="9"/>
      <c r="H390" s="9"/>
      <c r="I390" s="9"/>
    </row>
    <row r="391" spans="1:9" x14ac:dyDescent="0.3">
      <c r="A391" s="9"/>
      <c r="B391" s="9"/>
      <c r="C391" s="48"/>
      <c r="D391" s="40"/>
      <c r="E391" s="9"/>
      <c r="F391" s="9"/>
      <c r="G391" s="9"/>
      <c r="H391" s="9"/>
      <c r="I391" s="9"/>
    </row>
    <row r="392" spans="1:9" x14ac:dyDescent="0.3">
      <c r="A392" s="9"/>
      <c r="B392" s="9"/>
      <c r="C392" s="48"/>
      <c r="D392" s="40"/>
      <c r="E392" s="9"/>
      <c r="F392" s="9"/>
      <c r="G392" s="9"/>
      <c r="H392" s="9"/>
      <c r="I392" s="9"/>
    </row>
    <row r="393" spans="1:9" x14ac:dyDescent="0.3">
      <c r="A393" s="9"/>
      <c r="B393" s="9"/>
      <c r="C393" s="48"/>
      <c r="D393" s="40"/>
      <c r="E393" s="9"/>
      <c r="F393" s="9"/>
      <c r="G393" s="9"/>
      <c r="H393" s="9"/>
      <c r="I393" s="9"/>
    </row>
    <row r="394" spans="1:9" x14ac:dyDescent="0.3">
      <c r="A394" s="9"/>
      <c r="B394" s="9"/>
      <c r="C394" s="48"/>
      <c r="D394" s="40"/>
      <c r="E394" s="9"/>
      <c r="F394" s="9"/>
      <c r="G394" s="9"/>
      <c r="H394" s="9"/>
      <c r="I394" s="9"/>
    </row>
    <row r="395" spans="1:9" x14ac:dyDescent="0.3">
      <c r="A395" s="9"/>
      <c r="B395" s="9"/>
      <c r="C395" s="48"/>
      <c r="D395" s="40"/>
      <c r="E395" s="9"/>
      <c r="F395" s="9"/>
      <c r="G395" s="9"/>
      <c r="H395" s="9"/>
      <c r="I395" s="9"/>
    </row>
    <row r="396" spans="1:9" x14ac:dyDescent="0.3">
      <c r="A396" s="9"/>
      <c r="B396" s="9"/>
      <c r="C396" s="48"/>
      <c r="D396" s="40"/>
      <c r="E396" s="9"/>
      <c r="F396" s="9"/>
      <c r="G396" s="9"/>
      <c r="H396" s="9"/>
      <c r="I396" s="9"/>
    </row>
    <row r="397" spans="1:9" x14ac:dyDescent="0.3">
      <c r="A397" s="9"/>
      <c r="B397" s="9"/>
      <c r="C397" s="48"/>
      <c r="D397" s="40"/>
      <c r="E397" s="9"/>
      <c r="F397" s="9"/>
      <c r="G397" s="9"/>
      <c r="H397" s="9"/>
      <c r="I397" s="9"/>
    </row>
    <row r="398" spans="1:9" x14ac:dyDescent="0.3">
      <c r="A398" s="9"/>
      <c r="B398" s="9"/>
      <c r="C398" s="48"/>
      <c r="D398" s="40"/>
      <c r="E398" s="9"/>
      <c r="F398" s="9"/>
      <c r="G398" s="9"/>
      <c r="H398" s="9"/>
      <c r="I398" s="9"/>
    </row>
    <row r="399" spans="1:9" x14ac:dyDescent="0.3">
      <c r="A399" s="9"/>
      <c r="B399" s="9"/>
      <c r="C399" s="48"/>
      <c r="D399" s="40"/>
      <c r="E399" s="9"/>
      <c r="F399" s="9"/>
      <c r="G399" s="9"/>
      <c r="H399" s="9"/>
      <c r="I399" s="9"/>
    </row>
    <row r="400" spans="1:9" x14ac:dyDescent="0.3">
      <c r="A400" s="9"/>
      <c r="B400" s="9"/>
      <c r="C400" s="48"/>
      <c r="D400" s="40"/>
      <c r="E400" s="9"/>
      <c r="F400" s="9"/>
      <c r="G400" s="9"/>
      <c r="H400" s="9"/>
      <c r="I400" s="9"/>
    </row>
    <row r="401" spans="1:9" x14ac:dyDescent="0.3">
      <c r="A401" s="9"/>
      <c r="B401" s="9"/>
      <c r="C401" s="48"/>
      <c r="D401" s="40"/>
      <c r="E401" s="9"/>
      <c r="F401" s="9"/>
      <c r="G401" s="9"/>
      <c r="H401" s="9"/>
      <c r="I401" s="9"/>
    </row>
    <row r="402" spans="1:9" x14ac:dyDescent="0.3">
      <c r="A402" s="9"/>
      <c r="B402" s="9"/>
      <c r="C402" s="48"/>
      <c r="D402" s="40"/>
      <c r="E402" s="9"/>
      <c r="F402" s="9"/>
      <c r="G402" s="9"/>
      <c r="H402" s="9"/>
      <c r="I402" s="9"/>
    </row>
    <row r="403" spans="1:9" x14ac:dyDescent="0.3">
      <c r="A403" s="9"/>
      <c r="B403" s="9"/>
      <c r="C403" s="48"/>
      <c r="D403" s="40"/>
      <c r="E403" s="9"/>
      <c r="F403" s="9"/>
      <c r="G403" s="9"/>
      <c r="H403" s="9"/>
      <c r="I403" s="9"/>
    </row>
    <row r="404" spans="1:9" x14ac:dyDescent="0.3">
      <c r="A404" s="9"/>
      <c r="B404" s="9"/>
      <c r="C404" s="48"/>
      <c r="D404" s="40"/>
      <c r="E404" s="9"/>
      <c r="F404" s="9"/>
      <c r="G404" s="9"/>
      <c r="H404" s="9"/>
      <c r="I404" s="9"/>
    </row>
    <row r="405" spans="1:9" x14ac:dyDescent="0.3">
      <c r="A405" s="9"/>
      <c r="B405" s="9"/>
      <c r="C405" s="48"/>
      <c r="D405" s="40"/>
      <c r="E405" s="9"/>
      <c r="F405" s="9"/>
      <c r="G405" s="9"/>
      <c r="H405" s="9"/>
      <c r="I405" s="9"/>
    </row>
    <row r="406" spans="1:9" x14ac:dyDescent="0.3">
      <c r="A406" s="9"/>
      <c r="B406" s="9"/>
      <c r="C406" s="48"/>
      <c r="D406" s="40"/>
      <c r="E406" s="9"/>
      <c r="F406" s="9"/>
      <c r="G406" s="9"/>
      <c r="H406" s="9"/>
      <c r="I406" s="9"/>
    </row>
    <row r="407" spans="1:9" x14ac:dyDescent="0.3">
      <c r="A407" s="9"/>
      <c r="B407" s="9"/>
      <c r="C407" s="48"/>
      <c r="D407" s="40"/>
      <c r="E407" s="9"/>
      <c r="F407" s="9"/>
      <c r="G407" s="9"/>
      <c r="H407" s="9"/>
      <c r="I407" s="9"/>
    </row>
    <row r="408" spans="1:9" x14ac:dyDescent="0.3">
      <c r="A408" s="9"/>
      <c r="B408" s="9"/>
      <c r="C408" s="48"/>
      <c r="D408" s="40"/>
      <c r="E408" s="9"/>
      <c r="F408" s="9"/>
      <c r="G408" s="9"/>
      <c r="H408" s="9"/>
      <c r="I408" s="9"/>
    </row>
    <row r="409" spans="1:9" x14ac:dyDescent="0.3">
      <c r="A409" s="9"/>
      <c r="B409" s="9"/>
      <c r="C409" s="48"/>
      <c r="D409" s="40"/>
      <c r="E409" s="9"/>
      <c r="F409" s="9"/>
      <c r="G409" s="9"/>
      <c r="H409" s="9"/>
      <c r="I409" s="9"/>
    </row>
    <row r="410" spans="1:9" x14ac:dyDescent="0.3">
      <c r="A410" s="9"/>
      <c r="B410" s="9"/>
      <c r="C410" s="48"/>
      <c r="D410" s="40"/>
      <c r="E410" s="9"/>
      <c r="F410" s="9"/>
      <c r="G410" s="9"/>
      <c r="H410" s="9"/>
      <c r="I410" s="9"/>
    </row>
    <row r="411" spans="1:9" x14ac:dyDescent="0.3">
      <c r="A411" s="9"/>
      <c r="B411" s="9"/>
      <c r="C411" s="48"/>
      <c r="D411" s="40"/>
      <c r="E411" s="9"/>
      <c r="F411" s="9"/>
      <c r="G411" s="9"/>
      <c r="H411" s="9"/>
      <c r="I411" s="9"/>
    </row>
    <row r="412" spans="1:9" x14ac:dyDescent="0.3">
      <c r="A412" s="9"/>
      <c r="B412" s="9"/>
      <c r="C412" s="48"/>
      <c r="D412" s="40"/>
      <c r="E412" s="9"/>
      <c r="F412" s="9"/>
      <c r="G412" s="9"/>
      <c r="H412" s="9"/>
      <c r="I412" s="9"/>
    </row>
    <row r="413" spans="1:9" x14ac:dyDescent="0.3">
      <c r="A413" s="9"/>
      <c r="B413" s="9"/>
      <c r="C413" s="48"/>
      <c r="D413" s="40"/>
      <c r="E413" s="9"/>
      <c r="F413" s="9"/>
      <c r="G413" s="9"/>
      <c r="H413" s="9"/>
      <c r="I413" s="9"/>
    </row>
    <row r="414" spans="1:9" x14ac:dyDescent="0.3">
      <c r="A414" s="9"/>
      <c r="B414" s="9"/>
      <c r="C414" s="48"/>
      <c r="D414" s="40"/>
      <c r="E414" s="9"/>
      <c r="F414" s="9"/>
      <c r="G414" s="9"/>
      <c r="H414" s="9"/>
      <c r="I414" s="9"/>
    </row>
    <row r="415" spans="1:9" x14ac:dyDescent="0.3">
      <c r="A415" s="9"/>
      <c r="B415" s="9"/>
      <c r="C415" s="48"/>
      <c r="D415" s="40"/>
      <c r="E415" s="9"/>
      <c r="F415" s="9"/>
      <c r="G415" s="9"/>
      <c r="H415" s="9"/>
      <c r="I415" s="9"/>
    </row>
    <row r="416" spans="1:9" x14ac:dyDescent="0.3">
      <c r="A416" s="9"/>
      <c r="B416" s="9"/>
      <c r="C416" s="48"/>
      <c r="D416" s="40"/>
      <c r="E416" s="9"/>
      <c r="F416" s="9"/>
      <c r="G416" s="9"/>
      <c r="H416" s="9"/>
      <c r="I416" s="9"/>
    </row>
    <row r="417" spans="1:9" x14ac:dyDescent="0.3">
      <c r="A417" s="9"/>
      <c r="B417" s="9"/>
      <c r="C417" s="48"/>
      <c r="D417" s="40"/>
      <c r="E417" s="9"/>
      <c r="F417" s="9"/>
      <c r="G417" s="9"/>
      <c r="H417" s="9"/>
      <c r="I417" s="9"/>
    </row>
    <row r="418" spans="1:9" x14ac:dyDescent="0.3">
      <c r="A418" s="9"/>
      <c r="B418" s="9"/>
      <c r="C418" s="48"/>
      <c r="D418" s="40"/>
      <c r="E418" s="9"/>
      <c r="F418" s="9"/>
      <c r="G418" s="9"/>
      <c r="H418" s="9"/>
      <c r="I418" s="9"/>
    </row>
    <row r="419" spans="1:9" x14ac:dyDescent="0.3">
      <c r="A419" s="9"/>
      <c r="B419" s="9"/>
      <c r="C419" s="48"/>
      <c r="D419" s="40"/>
      <c r="E419" s="9"/>
      <c r="F419" s="9"/>
      <c r="G419" s="9"/>
      <c r="H419" s="9"/>
      <c r="I419" s="9"/>
    </row>
    <row r="420" spans="1:9" x14ac:dyDescent="0.3">
      <c r="A420" s="9"/>
      <c r="B420" s="9"/>
      <c r="C420" s="48"/>
      <c r="D420" s="40"/>
      <c r="E420" s="9"/>
      <c r="F420" s="9"/>
      <c r="G420" s="9"/>
      <c r="H420" s="9"/>
      <c r="I420" s="9"/>
    </row>
    <row r="421" spans="1:9" x14ac:dyDescent="0.3">
      <c r="A421" s="9"/>
      <c r="B421" s="9"/>
      <c r="C421" s="48"/>
      <c r="D421" s="40"/>
      <c r="E421" s="9"/>
      <c r="F421" s="9"/>
      <c r="G421" s="9"/>
      <c r="H421" s="9"/>
      <c r="I421" s="9"/>
    </row>
    <row r="422" spans="1:9" x14ac:dyDescent="0.3">
      <c r="A422" s="9"/>
      <c r="B422" s="9"/>
      <c r="C422" s="48"/>
      <c r="D422" s="40"/>
      <c r="E422" s="9"/>
      <c r="F422" s="9"/>
      <c r="G422" s="9"/>
      <c r="H422" s="9"/>
      <c r="I422" s="9"/>
    </row>
    <row r="423" spans="1:9" x14ac:dyDescent="0.3">
      <c r="A423" s="9"/>
      <c r="B423" s="9"/>
      <c r="C423" s="48"/>
      <c r="D423" s="40"/>
      <c r="E423" s="9"/>
      <c r="F423" s="9"/>
      <c r="G423" s="9"/>
      <c r="H423" s="9"/>
      <c r="I423" s="9"/>
    </row>
    <row r="424" spans="1:9" x14ac:dyDescent="0.3">
      <c r="A424" s="9"/>
      <c r="B424" s="9"/>
      <c r="C424" s="48"/>
      <c r="D424" s="40"/>
      <c r="E424" s="9"/>
      <c r="F424" s="9"/>
      <c r="G424" s="9"/>
      <c r="H424" s="9"/>
      <c r="I424" s="9"/>
    </row>
    <row r="425" spans="1:9" x14ac:dyDescent="0.3">
      <c r="A425" s="9"/>
      <c r="B425" s="9"/>
      <c r="C425" s="48"/>
      <c r="D425" s="40"/>
      <c r="E425" s="9"/>
      <c r="F425" s="9"/>
      <c r="G425" s="9"/>
      <c r="H425" s="9"/>
      <c r="I425" s="9"/>
    </row>
    <row r="426" spans="1:9" x14ac:dyDescent="0.3">
      <c r="A426" s="9"/>
      <c r="B426" s="9"/>
      <c r="C426" s="48"/>
      <c r="D426" s="40"/>
      <c r="E426" s="9"/>
      <c r="F426" s="9"/>
      <c r="G426" s="9"/>
      <c r="H426" s="9"/>
      <c r="I426" s="9"/>
    </row>
    <row r="427" spans="1:9" x14ac:dyDescent="0.3">
      <c r="A427" s="9"/>
      <c r="B427" s="9"/>
      <c r="C427" s="48"/>
      <c r="D427" s="40"/>
      <c r="E427" s="9"/>
      <c r="F427" s="9"/>
      <c r="G427" s="9"/>
      <c r="H427" s="9"/>
      <c r="I427" s="9"/>
    </row>
    <row r="428" spans="1:9" x14ac:dyDescent="0.3">
      <c r="A428" s="9"/>
      <c r="B428" s="9"/>
      <c r="C428" s="48"/>
      <c r="D428" s="40"/>
      <c r="E428" s="9"/>
      <c r="F428" s="9"/>
      <c r="G428" s="9"/>
      <c r="H428" s="9"/>
      <c r="I428" s="9"/>
    </row>
    <row r="429" spans="1:9" x14ac:dyDescent="0.3">
      <c r="A429" s="9"/>
      <c r="B429" s="9"/>
      <c r="C429" s="48"/>
      <c r="D429" s="40"/>
      <c r="E429" s="9"/>
      <c r="F429" s="9"/>
      <c r="G429" s="9"/>
      <c r="H429" s="9"/>
      <c r="I429" s="9"/>
    </row>
    <row r="430" spans="1:9" x14ac:dyDescent="0.3">
      <c r="A430" s="9"/>
      <c r="B430" s="9"/>
      <c r="C430" s="48"/>
      <c r="D430" s="40"/>
      <c r="E430" s="9"/>
      <c r="F430" s="9"/>
      <c r="G430" s="9"/>
      <c r="H430" s="9"/>
      <c r="I430" s="9"/>
    </row>
    <row r="431" spans="1:9" x14ac:dyDescent="0.3">
      <c r="A431" s="9"/>
      <c r="B431" s="9"/>
      <c r="C431" s="48"/>
      <c r="D431" s="40"/>
      <c r="E431" s="9"/>
      <c r="F431" s="9"/>
      <c r="G431" s="9"/>
      <c r="H431" s="9"/>
      <c r="I431" s="9"/>
    </row>
    <row r="432" spans="1:9" x14ac:dyDescent="0.3">
      <c r="A432" s="9"/>
      <c r="B432" s="9"/>
      <c r="C432" s="48"/>
      <c r="D432" s="40"/>
      <c r="E432" s="9"/>
      <c r="F432" s="9"/>
      <c r="G432" s="9"/>
      <c r="H432" s="9"/>
      <c r="I432" s="9"/>
    </row>
    <row r="433" spans="1:9" x14ac:dyDescent="0.3">
      <c r="A433" s="9"/>
      <c r="B433" s="9"/>
      <c r="C433" s="48"/>
      <c r="D433" s="40"/>
      <c r="E433" s="9"/>
      <c r="F433" s="9"/>
      <c r="G433" s="9"/>
      <c r="H433" s="9"/>
      <c r="I433" s="9"/>
    </row>
    <row r="434" spans="1:9" x14ac:dyDescent="0.3">
      <c r="A434" s="9"/>
      <c r="B434" s="9"/>
      <c r="C434" s="48"/>
      <c r="D434" s="40"/>
      <c r="E434" s="9"/>
      <c r="F434" s="9"/>
      <c r="G434" s="9"/>
      <c r="H434" s="9"/>
      <c r="I434" s="9"/>
    </row>
    <row r="435" spans="1:9" x14ac:dyDescent="0.3">
      <c r="A435" s="9"/>
      <c r="B435" s="9"/>
      <c r="C435" s="48"/>
      <c r="D435" s="40"/>
      <c r="E435" s="9"/>
      <c r="F435" s="9"/>
      <c r="G435" s="9"/>
      <c r="H435" s="9"/>
      <c r="I435" s="9"/>
    </row>
    <row r="436" spans="1:9" x14ac:dyDescent="0.3">
      <c r="A436" s="9"/>
      <c r="B436" s="9"/>
      <c r="C436" s="48"/>
      <c r="D436" s="40"/>
      <c r="E436" s="9"/>
      <c r="F436" s="9"/>
      <c r="G436" s="9"/>
      <c r="H436" s="9"/>
      <c r="I436" s="9"/>
    </row>
    <row r="437" spans="1:9" x14ac:dyDescent="0.3">
      <c r="A437" s="9"/>
      <c r="B437" s="9"/>
      <c r="C437" s="48"/>
      <c r="D437" s="40"/>
      <c r="E437" s="9"/>
      <c r="F437" s="9"/>
      <c r="G437" s="9"/>
      <c r="H437" s="9"/>
      <c r="I437" s="9"/>
    </row>
    <row r="438" spans="1:9" x14ac:dyDescent="0.3">
      <c r="A438" s="9"/>
      <c r="B438" s="9"/>
      <c r="C438" s="48"/>
      <c r="D438" s="40"/>
      <c r="E438" s="9"/>
      <c r="F438" s="9"/>
      <c r="G438" s="9"/>
      <c r="H438" s="9"/>
      <c r="I438" s="9"/>
    </row>
    <row r="439" spans="1:9" x14ac:dyDescent="0.3">
      <c r="A439" s="9"/>
      <c r="B439" s="9"/>
      <c r="C439" s="48"/>
      <c r="D439" s="40"/>
      <c r="E439" s="9"/>
      <c r="F439" s="9"/>
      <c r="G439" s="9"/>
      <c r="H439" s="9"/>
      <c r="I439" s="9"/>
    </row>
    <row r="440" spans="1:9" x14ac:dyDescent="0.3">
      <c r="A440" s="9"/>
      <c r="B440" s="9"/>
      <c r="C440" s="48"/>
      <c r="D440" s="40"/>
      <c r="E440" s="9"/>
      <c r="F440" s="9"/>
      <c r="G440" s="9"/>
      <c r="H440" s="9"/>
      <c r="I440" s="9"/>
    </row>
    <row r="441" spans="1:9" x14ac:dyDescent="0.3">
      <c r="A441" s="9"/>
      <c r="B441" s="9"/>
      <c r="C441" s="48"/>
      <c r="D441" s="40"/>
      <c r="E441" s="9"/>
      <c r="F441" s="9"/>
      <c r="G441" s="9"/>
      <c r="H441" s="9"/>
      <c r="I441" s="9"/>
    </row>
    <row r="442" spans="1:9" x14ac:dyDescent="0.3">
      <c r="A442" s="9"/>
      <c r="B442" s="9"/>
      <c r="C442" s="48"/>
      <c r="D442" s="40"/>
      <c r="E442" s="9"/>
      <c r="F442" s="9"/>
      <c r="G442" s="9"/>
      <c r="H442" s="9"/>
      <c r="I442" s="9"/>
    </row>
    <row r="443" spans="1:9" x14ac:dyDescent="0.3">
      <c r="A443" s="9"/>
      <c r="B443" s="9"/>
      <c r="C443" s="48"/>
      <c r="D443" s="40"/>
      <c r="E443" s="9"/>
      <c r="F443" s="9"/>
      <c r="G443" s="9"/>
      <c r="H443" s="9"/>
      <c r="I443" s="9"/>
    </row>
    <row r="444" spans="1:9" x14ac:dyDescent="0.3">
      <c r="A444" s="9"/>
      <c r="B444" s="9"/>
      <c r="C444" s="48"/>
      <c r="D444" s="40"/>
      <c r="E444" s="9"/>
      <c r="F444" s="9"/>
      <c r="G444" s="9"/>
      <c r="H444" s="9"/>
      <c r="I444" s="9"/>
    </row>
    <row r="445" spans="1:9" x14ac:dyDescent="0.3">
      <c r="A445" s="9"/>
      <c r="B445" s="9"/>
      <c r="C445" s="48"/>
      <c r="D445" s="40"/>
      <c r="E445" s="9"/>
      <c r="F445" s="9"/>
      <c r="G445" s="9"/>
      <c r="H445" s="9"/>
      <c r="I445" s="9"/>
    </row>
    <row r="446" spans="1:9" x14ac:dyDescent="0.3">
      <c r="A446" s="9"/>
      <c r="B446" s="9"/>
      <c r="C446" s="48"/>
      <c r="D446" s="40"/>
      <c r="E446" s="9"/>
      <c r="F446" s="9"/>
      <c r="G446" s="9"/>
      <c r="H446" s="9"/>
      <c r="I446" s="9"/>
    </row>
    <row r="447" spans="1:9" x14ac:dyDescent="0.3">
      <c r="A447" s="9"/>
      <c r="B447" s="9"/>
      <c r="C447" s="48"/>
      <c r="D447" s="40"/>
      <c r="E447" s="9"/>
      <c r="F447" s="9"/>
      <c r="G447" s="9"/>
      <c r="H447" s="9"/>
      <c r="I447" s="9"/>
    </row>
    <row r="448" spans="1:9" x14ac:dyDescent="0.3">
      <c r="A448" s="9"/>
      <c r="B448" s="9"/>
      <c r="C448" s="48"/>
      <c r="D448" s="40"/>
      <c r="E448" s="9"/>
      <c r="F448" s="9"/>
      <c r="G448" s="9"/>
      <c r="H448" s="9"/>
      <c r="I448" s="9"/>
    </row>
    <row r="449" spans="1:9" x14ac:dyDescent="0.3">
      <c r="A449" s="9"/>
      <c r="B449" s="9"/>
      <c r="C449" s="48"/>
      <c r="D449" s="40"/>
      <c r="E449" s="9"/>
      <c r="F449" s="9"/>
      <c r="G449" s="9"/>
      <c r="H449" s="9"/>
      <c r="I449" s="9"/>
    </row>
    <row r="450" spans="1:9" x14ac:dyDescent="0.3">
      <c r="A450" s="9"/>
      <c r="B450" s="9"/>
      <c r="C450" s="48"/>
      <c r="D450" s="40"/>
      <c r="E450" s="9"/>
      <c r="F450" s="9"/>
      <c r="G450" s="9"/>
      <c r="H450" s="9"/>
      <c r="I450" s="9"/>
    </row>
    <row r="451" spans="1:9" x14ac:dyDescent="0.3">
      <c r="A451" s="9"/>
      <c r="B451" s="9"/>
      <c r="C451" s="48"/>
      <c r="D451" s="40"/>
      <c r="E451" s="9"/>
      <c r="F451" s="9"/>
      <c r="G451" s="9"/>
      <c r="H451" s="9"/>
      <c r="I451" s="9"/>
    </row>
    <row r="452" spans="1:9" x14ac:dyDescent="0.3">
      <c r="A452" s="9"/>
      <c r="B452" s="9"/>
      <c r="C452" s="48"/>
      <c r="D452" s="40"/>
      <c r="E452" s="9"/>
      <c r="F452" s="9"/>
      <c r="G452" s="9"/>
      <c r="H452" s="9"/>
      <c r="I452" s="9"/>
    </row>
    <row r="453" spans="1:9" x14ac:dyDescent="0.3">
      <c r="A453" s="9"/>
      <c r="B453" s="9"/>
      <c r="C453" s="48"/>
      <c r="D453" s="40"/>
      <c r="E453" s="9"/>
      <c r="F453" s="9"/>
      <c r="G453" s="9"/>
      <c r="H453" s="9"/>
      <c r="I453" s="9"/>
    </row>
    <row r="454" spans="1:9" x14ac:dyDescent="0.3">
      <c r="A454" s="9"/>
      <c r="B454" s="9"/>
      <c r="C454" s="48"/>
      <c r="D454" s="40"/>
      <c r="E454" s="9"/>
      <c r="F454" s="9"/>
      <c r="G454" s="9"/>
      <c r="H454" s="9"/>
      <c r="I454" s="9"/>
    </row>
    <row r="455" spans="1:9" x14ac:dyDescent="0.3">
      <c r="A455" s="9"/>
      <c r="B455" s="9"/>
      <c r="C455" s="48"/>
      <c r="D455" s="40"/>
      <c r="E455" s="9"/>
      <c r="F455" s="9"/>
      <c r="G455" s="9"/>
      <c r="H455" s="9"/>
      <c r="I455" s="9"/>
    </row>
    <row r="456" spans="1:9" x14ac:dyDescent="0.3">
      <c r="A456" s="9"/>
      <c r="B456" s="9"/>
      <c r="C456" s="48"/>
      <c r="D456" s="40"/>
      <c r="E456" s="9"/>
      <c r="F456" s="9"/>
      <c r="G456" s="9"/>
      <c r="H456" s="9"/>
      <c r="I456" s="9"/>
    </row>
    <row r="457" spans="1:9" x14ac:dyDescent="0.3">
      <c r="A457" s="9"/>
      <c r="B457" s="9"/>
      <c r="C457" s="48"/>
      <c r="D457" s="40"/>
      <c r="E457" s="9"/>
      <c r="F457" s="9"/>
      <c r="G457" s="9"/>
      <c r="H457" s="9"/>
      <c r="I457" s="9"/>
    </row>
    <row r="458" spans="1:9" x14ac:dyDescent="0.3">
      <c r="A458" s="9"/>
      <c r="B458" s="9"/>
      <c r="C458" s="48"/>
      <c r="D458" s="40"/>
      <c r="E458" s="9"/>
      <c r="F458" s="9"/>
      <c r="G458" s="9"/>
      <c r="H458" s="9"/>
      <c r="I458" s="9"/>
    </row>
    <row r="459" spans="1:9" x14ac:dyDescent="0.3">
      <c r="A459" s="9"/>
      <c r="B459" s="9"/>
      <c r="C459" s="48"/>
      <c r="D459" s="40"/>
      <c r="E459" s="9"/>
      <c r="F459" s="9"/>
      <c r="G459" s="9"/>
      <c r="H459" s="9"/>
      <c r="I459" s="9"/>
    </row>
    <row r="460" spans="1:9" x14ac:dyDescent="0.3">
      <c r="A460" s="9"/>
      <c r="B460" s="9"/>
      <c r="C460" s="48"/>
      <c r="D460" s="40"/>
      <c r="E460" s="9"/>
      <c r="F460" s="9"/>
      <c r="G460" s="9"/>
      <c r="H460" s="9"/>
      <c r="I460" s="9"/>
    </row>
    <row r="461" spans="1:9" x14ac:dyDescent="0.3">
      <c r="A461" s="9"/>
      <c r="B461" s="9"/>
      <c r="C461" s="48"/>
      <c r="D461" s="40"/>
      <c r="E461" s="9"/>
      <c r="F461" s="9"/>
      <c r="G461" s="9"/>
      <c r="H461" s="9"/>
      <c r="I461" s="9"/>
    </row>
    <row r="462" spans="1:9" x14ac:dyDescent="0.3">
      <c r="A462" s="9"/>
      <c r="B462" s="9"/>
      <c r="C462" s="48"/>
      <c r="D462" s="40"/>
      <c r="E462" s="9"/>
      <c r="F462" s="9"/>
      <c r="G462" s="9"/>
      <c r="H462" s="9"/>
      <c r="I462" s="9"/>
    </row>
    <row r="463" spans="1:9" x14ac:dyDescent="0.3">
      <c r="A463" s="9"/>
      <c r="B463" s="9"/>
      <c r="C463" s="48"/>
      <c r="D463" s="40"/>
      <c r="E463" s="9"/>
      <c r="F463" s="9"/>
      <c r="G463" s="9"/>
      <c r="H463" s="9"/>
      <c r="I463" s="9"/>
    </row>
    <row r="464" spans="1:9" x14ac:dyDescent="0.3">
      <c r="A464" s="9"/>
      <c r="B464" s="9"/>
      <c r="C464" s="48"/>
      <c r="D464" s="40"/>
      <c r="E464" s="9"/>
      <c r="F464" s="9"/>
      <c r="G464" s="9"/>
      <c r="H464" s="9"/>
      <c r="I464" s="9"/>
    </row>
    <row r="465" spans="1:9" x14ac:dyDescent="0.3">
      <c r="A465" s="9"/>
      <c r="B465" s="9"/>
      <c r="C465" s="48"/>
      <c r="D465" s="40"/>
      <c r="E465" s="9"/>
      <c r="F465" s="9"/>
      <c r="G465" s="9"/>
      <c r="H465" s="9"/>
      <c r="I465" s="9"/>
    </row>
    <row r="466" spans="1:9" x14ac:dyDescent="0.3">
      <c r="A466" s="9"/>
      <c r="B466" s="9"/>
      <c r="C466" s="48"/>
      <c r="D466" s="40"/>
      <c r="E466" s="9"/>
      <c r="F466" s="9"/>
      <c r="G466" s="9"/>
      <c r="H466" s="9"/>
      <c r="I466" s="9"/>
    </row>
    <row r="467" spans="1:9" x14ac:dyDescent="0.3">
      <c r="A467" s="9"/>
      <c r="B467" s="9"/>
      <c r="C467" s="48"/>
      <c r="D467" s="40"/>
      <c r="E467" s="9"/>
      <c r="F467" s="9"/>
      <c r="G467" s="9"/>
      <c r="H467" s="9"/>
      <c r="I467" s="9"/>
    </row>
    <row r="468" spans="1:9" x14ac:dyDescent="0.3">
      <c r="A468" s="9"/>
      <c r="B468" s="9"/>
      <c r="C468" s="48"/>
      <c r="D468" s="40"/>
      <c r="E468" s="9"/>
      <c r="F468" s="9"/>
      <c r="G468" s="9"/>
      <c r="H468" s="9"/>
      <c r="I468" s="9"/>
    </row>
    <row r="469" spans="1:9" x14ac:dyDescent="0.3">
      <c r="A469" s="9"/>
      <c r="B469" s="9"/>
      <c r="C469" s="48"/>
      <c r="D469" s="40"/>
      <c r="E469" s="9"/>
      <c r="F469" s="9"/>
      <c r="G469" s="9"/>
      <c r="H469" s="9"/>
      <c r="I469" s="9"/>
    </row>
    <row r="470" spans="1:9" x14ac:dyDescent="0.3">
      <c r="A470" s="9"/>
      <c r="B470" s="9"/>
      <c r="C470" s="48"/>
      <c r="D470" s="40"/>
      <c r="E470" s="9"/>
      <c r="F470" s="9"/>
      <c r="G470" s="9"/>
      <c r="H470" s="9"/>
      <c r="I470" s="9"/>
    </row>
    <row r="471" spans="1:9" x14ac:dyDescent="0.3">
      <c r="A471" s="9"/>
      <c r="B471" s="9"/>
      <c r="C471" s="48"/>
      <c r="D471" s="40"/>
      <c r="E471" s="9"/>
      <c r="F471" s="9"/>
      <c r="G471" s="9"/>
      <c r="H471" s="9"/>
      <c r="I471" s="9"/>
    </row>
    <row r="472" spans="1:9" x14ac:dyDescent="0.3">
      <c r="A472" s="9"/>
      <c r="B472" s="9"/>
      <c r="C472" s="48"/>
      <c r="D472" s="40"/>
      <c r="E472" s="9"/>
      <c r="F472" s="9"/>
      <c r="G472" s="9"/>
      <c r="H472" s="9"/>
      <c r="I472" s="9"/>
    </row>
    <row r="473" spans="1:9" x14ac:dyDescent="0.3">
      <c r="A473" s="9"/>
      <c r="B473" s="9"/>
      <c r="C473" s="48"/>
      <c r="D473" s="40"/>
      <c r="E473" s="9"/>
      <c r="F473" s="9"/>
      <c r="G473" s="9"/>
      <c r="H473" s="9"/>
      <c r="I473" s="9"/>
    </row>
    <row r="474" spans="1:9" x14ac:dyDescent="0.3">
      <c r="A474" s="9"/>
      <c r="B474" s="9"/>
      <c r="C474" s="48"/>
      <c r="D474" s="40"/>
      <c r="E474" s="9"/>
      <c r="F474" s="9"/>
      <c r="G474" s="9"/>
      <c r="H474" s="9"/>
      <c r="I474" s="9"/>
    </row>
    <row r="475" spans="1:9" x14ac:dyDescent="0.3">
      <c r="A475" s="9"/>
      <c r="B475" s="9"/>
      <c r="C475" s="48"/>
      <c r="D475" s="40"/>
      <c r="E475" s="9"/>
      <c r="F475" s="9"/>
      <c r="G475" s="9"/>
      <c r="H475" s="9"/>
      <c r="I475" s="9"/>
    </row>
    <row r="476" spans="1:9" x14ac:dyDescent="0.3">
      <c r="A476" s="9"/>
      <c r="B476" s="9"/>
      <c r="C476" s="48"/>
      <c r="D476" s="40"/>
      <c r="E476" s="9"/>
      <c r="F476" s="9"/>
      <c r="G476" s="9"/>
      <c r="H476" s="9"/>
      <c r="I476" s="9"/>
    </row>
    <row r="477" spans="1:9" x14ac:dyDescent="0.3">
      <c r="A477" s="9"/>
      <c r="B477" s="9"/>
      <c r="C477" s="48"/>
      <c r="D477" s="40"/>
      <c r="E477" s="9"/>
      <c r="F477" s="9"/>
      <c r="G477" s="9"/>
      <c r="H477" s="9"/>
      <c r="I477" s="9"/>
    </row>
    <row r="478" spans="1:9" x14ac:dyDescent="0.3">
      <c r="A478" s="9"/>
      <c r="B478" s="9"/>
      <c r="C478" s="48"/>
      <c r="D478" s="40"/>
      <c r="E478" s="9"/>
      <c r="F478" s="9"/>
      <c r="G478" s="9"/>
      <c r="H478" s="9"/>
      <c r="I478" s="9"/>
    </row>
    <row r="479" spans="1:9" x14ac:dyDescent="0.3">
      <c r="A479" s="9"/>
      <c r="B479" s="9"/>
      <c r="C479" s="48"/>
      <c r="D479" s="40"/>
      <c r="E479" s="9"/>
      <c r="F479" s="9"/>
      <c r="G479" s="9"/>
      <c r="H479" s="9"/>
      <c r="I479" s="9"/>
    </row>
    <row r="480" spans="1:9" x14ac:dyDescent="0.3">
      <c r="A480" s="9"/>
      <c r="B480" s="9"/>
      <c r="C480" s="48"/>
      <c r="D480" s="40"/>
      <c r="E480" s="9"/>
      <c r="F480" s="9"/>
      <c r="G480" s="9"/>
      <c r="H480" s="9"/>
      <c r="I480" s="9"/>
    </row>
    <row r="481" spans="1:9" x14ac:dyDescent="0.3">
      <c r="A481" s="9"/>
      <c r="B481" s="9"/>
      <c r="C481" s="48"/>
      <c r="D481" s="40"/>
      <c r="E481" s="9"/>
      <c r="F481" s="9"/>
      <c r="G481" s="9"/>
      <c r="H481" s="9"/>
      <c r="I481" s="9"/>
    </row>
    <row r="482" spans="1:9" x14ac:dyDescent="0.3">
      <c r="A482" s="9"/>
      <c r="B482" s="9"/>
      <c r="C482" s="48"/>
      <c r="D482" s="40"/>
      <c r="E482" s="9"/>
      <c r="F482" s="9"/>
      <c r="G482" s="9"/>
      <c r="H482" s="9"/>
      <c r="I482" s="9"/>
    </row>
    <row r="483" spans="1:9" x14ac:dyDescent="0.3">
      <c r="A483" s="9"/>
      <c r="B483" s="9"/>
      <c r="C483" s="48"/>
      <c r="D483" s="40"/>
      <c r="E483" s="9"/>
      <c r="F483" s="9"/>
      <c r="G483" s="9"/>
      <c r="H483" s="9"/>
      <c r="I483" s="9"/>
    </row>
    <row r="484" spans="1:9" x14ac:dyDescent="0.3">
      <c r="A484" s="9"/>
      <c r="B484" s="9"/>
      <c r="C484" s="48"/>
      <c r="D484" s="40"/>
      <c r="E484" s="9"/>
      <c r="F484" s="9"/>
      <c r="G484" s="9"/>
      <c r="H484" s="9"/>
      <c r="I484" s="9"/>
    </row>
    <row r="485" spans="1:9" x14ac:dyDescent="0.3">
      <c r="A485" s="9"/>
      <c r="B485" s="9"/>
      <c r="C485" s="48"/>
      <c r="D485" s="40"/>
      <c r="E485" s="9"/>
      <c r="F485" s="9"/>
      <c r="G485" s="9"/>
      <c r="H485" s="9"/>
      <c r="I485" s="9"/>
    </row>
    <row r="486" spans="1:9" x14ac:dyDescent="0.3">
      <c r="A486" s="9"/>
      <c r="B486" s="9"/>
      <c r="C486" s="48"/>
      <c r="D486" s="40"/>
      <c r="E486" s="9"/>
      <c r="F486" s="9"/>
      <c r="G486" s="9"/>
      <c r="H486" s="9"/>
      <c r="I486" s="9"/>
    </row>
    <row r="487" spans="1:9" x14ac:dyDescent="0.3">
      <c r="A487" s="9"/>
      <c r="B487" s="9"/>
      <c r="C487" s="48"/>
      <c r="D487" s="40"/>
      <c r="E487" s="9"/>
      <c r="F487" s="9"/>
      <c r="G487" s="9"/>
      <c r="H487" s="9"/>
      <c r="I487" s="9"/>
    </row>
    <row r="488" spans="1:9" x14ac:dyDescent="0.3">
      <c r="A488" s="9"/>
      <c r="B488" s="9"/>
      <c r="C488" s="48"/>
      <c r="D488" s="40"/>
      <c r="E488" s="9"/>
      <c r="F488" s="9"/>
      <c r="G488" s="9"/>
      <c r="H488" s="9"/>
      <c r="I488" s="9"/>
    </row>
    <row r="489" spans="1:9" x14ac:dyDescent="0.3">
      <c r="A489" s="9"/>
      <c r="B489" s="9"/>
      <c r="C489" s="48"/>
      <c r="D489" s="40"/>
      <c r="E489" s="9"/>
      <c r="F489" s="9"/>
      <c r="G489" s="9"/>
      <c r="H489" s="9"/>
      <c r="I489" s="9"/>
    </row>
    <row r="490" spans="1:9" x14ac:dyDescent="0.3">
      <c r="A490" s="9"/>
      <c r="B490" s="9"/>
      <c r="C490" s="48"/>
      <c r="D490" s="40"/>
      <c r="E490" s="9"/>
      <c r="F490" s="9"/>
      <c r="G490" s="9"/>
      <c r="H490" s="9"/>
      <c r="I490" s="9"/>
    </row>
    <row r="491" spans="1:9" x14ac:dyDescent="0.3">
      <c r="A491" s="9"/>
      <c r="B491" s="9"/>
      <c r="C491" s="48"/>
      <c r="D491" s="40"/>
      <c r="E491" s="9"/>
      <c r="F491" s="9"/>
      <c r="G491" s="9"/>
      <c r="H491" s="9"/>
      <c r="I491" s="9"/>
    </row>
    <row r="492" spans="1:9" x14ac:dyDescent="0.3">
      <c r="A492" s="9"/>
      <c r="B492" s="9"/>
      <c r="C492" s="48"/>
      <c r="D492" s="40"/>
      <c r="E492" s="9"/>
      <c r="F492" s="9"/>
      <c r="G492" s="9"/>
      <c r="H492" s="9"/>
      <c r="I492" s="9"/>
    </row>
    <row r="493" spans="1:9" x14ac:dyDescent="0.3">
      <c r="A493" s="9"/>
      <c r="B493" s="9"/>
      <c r="C493" s="48"/>
      <c r="D493" s="40"/>
      <c r="E493" s="9"/>
      <c r="F493" s="9"/>
      <c r="G493" s="9"/>
      <c r="H493" s="9"/>
      <c r="I493" s="9"/>
    </row>
    <row r="494" spans="1:9" x14ac:dyDescent="0.3">
      <c r="A494" s="9"/>
      <c r="B494" s="9"/>
      <c r="C494" s="48"/>
      <c r="D494" s="40"/>
      <c r="E494" s="9"/>
      <c r="F494" s="9"/>
      <c r="G494" s="9"/>
      <c r="H494" s="9"/>
      <c r="I494" s="9"/>
    </row>
    <row r="495" spans="1:9" x14ac:dyDescent="0.3">
      <c r="A495" s="9"/>
      <c r="B495" s="9"/>
      <c r="C495" s="48"/>
      <c r="D495" s="40"/>
      <c r="E495" s="9"/>
      <c r="F495" s="9"/>
      <c r="G495" s="9"/>
      <c r="H495" s="9"/>
      <c r="I495" s="9"/>
    </row>
    <row r="496" spans="1:9" x14ac:dyDescent="0.3">
      <c r="A496" s="9"/>
      <c r="B496" s="9"/>
      <c r="C496" s="48"/>
      <c r="D496" s="40"/>
      <c r="E496" s="9"/>
      <c r="F496" s="9"/>
      <c r="G496" s="9"/>
      <c r="H496" s="9"/>
      <c r="I496" s="9"/>
    </row>
    <row r="497" spans="1:9" x14ac:dyDescent="0.3">
      <c r="A497" s="9"/>
      <c r="B497" s="9"/>
      <c r="C497" s="48"/>
      <c r="D497" s="40"/>
      <c r="E497" s="9"/>
      <c r="F497" s="9"/>
      <c r="G497" s="9"/>
      <c r="H497" s="9"/>
      <c r="I497" s="9"/>
    </row>
    <row r="498" spans="1:9" x14ac:dyDescent="0.3">
      <c r="A498" s="9"/>
      <c r="B498" s="9"/>
      <c r="C498" s="48"/>
      <c r="D498" s="40"/>
      <c r="E498" s="9"/>
      <c r="F498" s="9"/>
      <c r="G498" s="9"/>
      <c r="H498" s="9"/>
      <c r="I498" s="9"/>
    </row>
    <row r="499" spans="1:9" x14ac:dyDescent="0.3">
      <c r="A499" s="9"/>
      <c r="B499" s="9"/>
      <c r="C499" s="48"/>
      <c r="D499" s="40"/>
      <c r="E499" s="9"/>
      <c r="F499" s="9"/>
      <c r="G499" s="9"/>
      <c r="H499" s="9"/>
      <c r="I499" s="9"/>
    </row>
    <row r="500" spans="1:9" x14ac:dyDescent="0.3">
      <c r="A500" s="9"/>
      <c r="B500" s="9"/>
      <c r="C500" s="48"/>
      <c r="D500" s="40"/>
      <c r="E500" s="9"/>
      <c r="F500" s="9"/>
      <c r="G500" s="9"/>
      <c r="H500" s="9"/>
      <c r="I500" s="9"/>
    </row>
    <row r="501" spans="1:9" x14ac:dyDescent="0.3">
      <c r="A501" s="9"/>
      <c r="B501" s="9"/>
      <c r="C501" s="48"/>
      <c r="D501" s="40"/>
      <c r="E501" s="9"/>
      <c r="F501" s="9"/>
      <c r="G501" s="9"/>
      <c r="H501" s="9"/>
      <c r="I501" s="9"/>
    </row>
    <row r="502" spans="1:9" x14ac:dyDescent="0.3">
      <c r="A502" s="9"/>
      <c r="B502" s="9"/>
      <c r="C502" s="48"/>
      <c r="D502" s="40"/>
      <c r="E502" s="9"/>
      <c r="F502" s="9"/>
      <c r="G502" s="9"/>
      <c r="H502" s="9"/>
      <c r="I502" s="9"/>
    </row>
    <row r="503" spans="1:9" x14ac:dyDescent="0.3">
      <c r="A503" s="9"/>
      <c r="B503" s="9"/>
      <c r="C503" s="48"/>
      <c r="D503" s="40"/>
      <c r="E503" s="9"/>
      <c r="F503" s="9"/>
      <c r="G503" s="9"/>
      <c r="H503" s="9"/>
      <c r="I503" s="9"/>
    </row>
    <row r="504" spans="1:9" x14ac:dyDescent="0.3">
      <c r="A504" s="9"/>
      <c r="B504" s="9"/>
      <c r="C504" s="48"/>
      <c r="D504" s="40"/>
      <c r="E504" s="9"/>
      <c r="F504" s="9"/>
      <c r="G504" s="9"/>
      <c r="H504" s="9"/>
      <c r="I504" s="9"/>
    </row>
    <row r="505" spans="1:9" x14ac:dyDescent="0.3">
      <c r="A505" s="9"/>
      <c r="B505" s="9"/>
      <c r="C505" s="48"/>
      <c r="D505" s="40"/>
      <c r="E505" s="9"/>
      <c r="F505" s="9"/>
      <c r="G505" s="9"/>
      <c r="H505" s="9"/>
      <c r="I505" s="9"/>
    </row>
    <row r="506" spans="1:9" x14ac:dyDescent="0.3">
      <c r="A506" s="9"/>
      <c r="B506" s="9"/>
      <c r="C506" s="48"/>
      <c r="D506" s="40"/>
      <c r="E506" s="9"/>
      <c r="F506" s="9"/>
      <c r="G506" s="9"/>
      <c r="H506" s="9"/>
      <c r="I506" s="9"/>
    </row>
    <row r="507" spans="1:9" x14ac:dyDescent="0.3">
      <c r="A507" s="9"/>
      <c r="B507" s="9"/>
      <c r="C507" s="48"/>
      <c r="D507" s="40"/>
      <c r="E507" s="9"/>
      <c r="F507" s="9"/>
      <c r="G507" s="9"/>
      <c r="H507" s="9"/>
      <c r="I507" s="9"/>
    </row>
    <row r="508" spans="1:9" x14ac:dyDescent="0.3">
      <c r="A508" s="9"/>
      <c r="B508" s="9"/>
      <c r="C508" s="48"/>
      <c r="D508" s="40"/>
      <c r="E508" s="9"/>
      <c r="F508" s="9"/>
      <c r="G508" s="9"/>
      <c r="H508" s="9"/>
      <c r="I508" s="9"/>
    </row>
    <row r="509" spans="1:9" x14ac:dyDescent="0.3">
      <c r="A509" s="9"/>
      <c r="B509" s="9"/>
      <c r="C509" s="48"/>
      <c r="D509" s="40"/>
      <c r="E509" s="9"/>
      <c r="F509" s="9"/>
      <c r="G509" s="9"/>
      <c r="H509" s="9"/>
      <c r="I509" s="9"/>
    </row>
    <row r="510" spans="1:9" x14ac:dyDescent="0.3">
      <c r="A510" s="9"/>
      <c r="B510" s="9"/>
      <c r="C510" s="48"/>
      <c r="D510" s="40"/>
      <c r="E510" s="9"/>
      <c r="F510" s="9"/>
      <c r="G510" s="9"/>
      <c r="H510" s="9"/>
      <c r="I510" s="9"/>
    </row>
    <row r="511" spans="1:9" x14ac:dyDescent="0.3">
      <c r="A511" s="9"/>
      <c r="B511" s="9"/>
      <c r="C511" s="48"/>
      <c r="D511" s="40"/>
      <c r="E511" s="9"/>
      <c r="F511" s="9"/>
      <c r="G511" s="9"/>
      <c r="H511" s="9"/>
      <c r="I511" s="9"/>
    </row>
    <row r="512" spans="1:9" x14ac:dyDescent="0.3">
      <c r="A512" s="9"/>
      <c r="B512" s="9"/>
      <c r="C512" s="48"/>
      <c r="D512" s="40"/>
      <c r="E512" s="9"/>
      <c r="F512" s="9"/>
      <c r="G512" s="9"/>
      <c r="H512" s="9"/>
      <c r="I512" s="9"/>
    </row>
    <row r="513" spans="1:9" x14ac:dyDescent="0.3">
      <c r="A513" s="9"/>
      <c r="B513" s="9"/>
      <c r="C513" s="48"/>
      <c r="D513" s="40"/>
      <c r="E513" s="9"/>
      <c r="F513" s="9"/>
      <c r="G513" s="9"/>
      <c r="H513" s="9"/>
      <c r="I513" s="9"/>
    </row>
    <row r="514" spans="1:9" x14ac:dyDescent="0.3">
      <c r="A514" s="9"/>
      <c r="B514" s="9"/>
      <c r="C514" s="48"/>
      <c r="D514" s="40"/>
      <c r="E514" s="9"/>
      <c r="F514" s="9"/>
      <c r="G514" s="9"/>
      <c r="H514" s="9"/>
      <c r="I514" s="9"/>
    </row>
    <row r="515" spans="1:9" x14ac:dyDescent="0.3">
      <c r="A515" s="9"/>
      <c r="B515" s="9"/>
      <c r="C515" s="48"/>
      <c r="D515" s="40"/>
      <c r="E515" s="9"/>
      <c r="F515" s="9"/>
      <c r="G515" s="9"/>
      <c r="H515" s="9"/>
      <c r="I515" s="9"/>
    </row>
    <row r="516" spans="1:9" x14ac:dyDescent="0.3">
      <c r="A516" s="9"/>
      <c r="B516" s="9"/>
      <c r="C516" s="48"/>
      <c r="D516" s="40"/>
      <c r="E516" s="9"/>
      <c r="F516" s="9"/>
      <c r="G516" s="9"/>
      <c r="H516" s="9"/>
      <c r="I516" s="9"/>
    </row>
    <row r="517" spans="1:9" x14ac:dyDescent="0.3">
      <c r="A517" s="9"/>
      <c r="B517" s="9"/>
      <c r="C517" s="48"/>
      <c r="D517" s="40"/>
      <c r="E517" s="9"/>
      <c r="F517" s="9"/>
      <c r="G517" s="9"/>
      <c r="H517" s="9"/>
      <c r="I517" s="9"/>
    </row>
    <row r="518" spans="1:9" x14ac:dyDescent="0.3">
      <c r="A518" s="9"/>
      <c r="B518" s="9"/>
      <c r="C518" s="48"/>
      <c r="D518" s="40"/>
      <c r="E518" s="9"/>
      <c r="F518" s="9"/>
      <c r="G518" s="9"/>
      <c r="H518" s="9"/>
      <c r="I518" s="9"/>
    </row>
    <row r="519" spans="1:9" x14ac:dyDescent="0.3">
      <c r="A519" s="9"/>
      <c r="B519" s="9"/>
      <c r="C519" s="48"/>
      <c r="D519" s="40"/>
      <c r="E519" s="9"/>
      <c r="F519" s="9"/>
      <c r="G519" s="9"/>
      <c r="H519" s="9"/>
      <c r="I519" s="9"/>
    </row>
    <row r="520" spans="1:9" x14ac:dyDescent="0.3">
      <c r="A520" s="9"/>
      <c r="B520" s="9"/>
      <c r="C520" s="48"/>
      <c r="D520" s="40"/>
      <c r="E520" s="9"/>
      <c r="F520" s="9"/>
      <c r="G520" s="9"/>
      <c r="H520" s="9"/>
      <c r="I520" s="9"/>
    </row>
    <row r="521" spans="1:9" x14ac:dyDescent="0.3">
      <c r="A521" s="9"/>
      <c r="B521" s="9"/>
      <c r="C521" s="48"/>
      <c r="D521" s="40"/>
      <c r="E521" s="9"/>
      <c r="F521" s="9"/>
      <c r="G521" s="9"/>
      <c r="H521" s="9"/>
      <c r="I521" s="9"/>
    </row>
    <row r="522" spans="1:9" x14ac:dyDescent="0.3">
      <c r="A522" s="9"/>
      <c r="B522" s="9"/>
      <c r="C522" s="48"/>
      <c r="D522" s="40"/>
      <c r="E522" s="9"/>
      <c r="F522" s="9"/>
      <c r="G522" s="9"/>
      <c r="H522" s="9"/>
      <c r="I522" s="9"/>
    </row>
    <row r="523" spans="1:9" x14ac:dyDescent="0.3">
      <c r="A523" s="9"/>
      <c r="B523" s="9"/>
      <c r="C523" s="48"/>
      <c r="D523" s="40"/>
      <c r="E523" s="9"/>
      <c r="F523" s="9"/>
      <c r="G523" s="9"/>
      <c r="H523" s="9"/>
      <c r="I523" s="9"/>
    </row>
    <row r="524" spans="1:9" x14ac:dyDescent="0.3">
      <c r="A524" s="9"/>
      <c r="B524" s="9"/>
      <c r="C524" s="48"/>
      <c r="D524" s="40"/>
      <c r="E524" s="9"/>
      <c r="F524" s="9"/>
      <c r="G524" s="9"/>
      <c r="H524" s="9"/>
      <c r="I524" s="9"/>
    </row>
    <row r="525" spans="1:9" x14ac:dyDescent="0.3">
      <c r="A525" s="9"/>
      <c r="B525" s="9"/>
      <c r="C525" s="48"/>
      <c r="D525" s="40"/>
      <c r="E525" s="9"/>
      <c r="F525" s="9"/>
      <c r="G525" s="9"/>
      <c r="H525" s="9"/>
      <c r="I525" s="9"/>
    </row>
    <row r="526" spans="1:9" x14ac:dyDescent="0.3">
      <c r="A526" s="9"/>
      <c r="B526" s="9"/>
      <c r="C526" s="48"/>
      <c r="D526" s="40"/>
      <c r="E526" s="9"/>
      <c r="F526" s="9"/>
      <c r="G526" s="9"/>
      <c r="H526" s="9"/>
      <c r="I526" s="9"/>
    </row>
    <row r="527" spans="1:9" x14ac:dyDescent="0.3">
      <c r="A527" s="9"/>
      <c r="B527" s="9"/>
      <c r="C527" s="48"/>
      <c r="D527" s="40"/>
      <c r="E527" s="9"/>
      <c r="F527" s="9"/>
      <c r="G527" s="9"/>
      <c r="H527" s="9"/>
      <c r="I527" s="9"/>
    </row>
    <row r="528" spans="1:9" x14ac:dyDescent="0.3">
      <c r="A528" s="9"/>
      <c r="B528" s="9"/>
      <c r="C528" s="48"/>
      <c r="D528" s="40"/>
      <c r="E528" s="9"/>
      <c r="F528" s="9"/>
      <c r="G528" s="9"/>
      <c r="H528" s="9"/>
      <c r="I528" s="9"/>
    </row>
    <row r="529" spans="1:9" x14ac:dyDescent="0.3">
      <c r="A529" s="9"/>
      <c r="B529" s="9"/>
      <c r="C529" s="48"/>
      <c r="D529" s="40"/>
      <c r="E529" s="9"/>
      <c r="F529" s="9"/>
      <c r="G529" s="9"/>
      <c r="H529" s="9"/>
      <c r="I529" s="9"/>
    </row>
    <row r="530" spans="1:9" x14ac:dyDescent="0.3">
      <c r="A530" s="9"/>
      <c r="B530" s="9"/>
      <c r="C530" s="48"/>
      <c r="D530" s="40"/>
      <c r="E530" s="9"/>
      <c r="F530" s="9"/>
      <c r="G530" s="9"/>
      <c r="H530" s="9"/>
      <c r="I530" s="9"/>
    </row>
    <row r="531" spans="1:9" x14ac:dyDescent="0.3">
      <c r="A531" s="9"/>
      <c r="B531" s="9"/>
      <c r="C531" s="48"/>
      <c r="D531" s="40"/>
      <c r="E531" s="9"/>
      <c r="F531" s="9"/>
      <c r="G531" s="9"/>
      <c r="H531" s="9"/>
      <c r="I531" s="9"/>
    </row>
    <row r="532" spans="1:9" x14ac:dyDescent="0.3">
      <c r="A532" s="9"/>
      <c r="B532" s="9"/>
      <c r="C532" s="48"/>
      <c r="D532" s="40"/>
      <c r="E532" s="9"/>
      <c r="F532" s="9"/>
      <c r="G532" s="9"/>
      <c r="H532" s="9"/>
      <c r="I532" s="9"/>
    </row>
    <row r="533" spans="1:9" x14ac:dyDescent="0.3">
      <c r="A533" s="9"/>
      <c r="B533" s="9"/>
      <c r="C533" s="48"/>
      <c r="D533" s="40"/>
      <c r="E533" s="9"/>
      <c r="F533" s="9"/>
      <c r="G533" s="9"/>
      <c r="H533" s="9"/>
      <c r="I533" s="9"/>
    </row>
    <row r="534" spans="1:9" x14ac:dyDescent="0.3">
      <c r="A534" s="9"/>
      <c r="B534" s="9"/>
      <c r="C534" s="48"/>
      <c r="D534" s="40"/>
      <c r="E534" s="9"/>
      <c r="F534" s="9"/>
      <c r="G534" s="9"/>
      <c r="H534" s="9"/>
      <c r="I534" s="9"/>
    </row>
    <row r="535" spans="1:9" x14ac:dyDescent="0.3">
      <c r="A535" s="9"/>
      <c r="B535" s="9"/>
      <c r="C535" s="48"/>
      <c r="D535" s="40"/>
      <c r="E535" s="9"/>
      <c r="F535" s="9"/>
      <c r="G535" s="9"/>
      <c r="H535" s="9"/>
      <c r="I535" s="9"/>
    </row>
    <row r="536" spans="1:9" x14ac:dyDescent="0.3">
      <c r="A536" s="9"/>
      <c r="B536" s="9"/>
      <c r="C536" s="48"/>
      <c r="D536" s="40"/>
      <c r="E536" s="9"/>
      <c r="F536" s="9"/>
      <c r="G536" s="9"/>
      <c r="H536" s="9"/>
      <c r="I536" s="9"/>
    </row>
    <row r="537" spans="1:9" x14ac:dyDescent="0.3">
      <c r="A537" s="9"/>
      <c r="B537" s="9"/>
      <c r="C537" s="48"/>
      <c r="D537" s="40"/>
      <c r="E537" s="9"/>
      <c r="F537" s="9"/>
      <c r="G537" s="9"/>
      <c r="H537" s="9"/>
      <c r="I537" s="9"/>
    </row>
    <row r="538" spans="1:9" x14ac:dyDescent="0.3">
      <c r="A538" s="9"/>
      <c r="B538" s="9"/>
      <c r="C538" s="48"/>
      <c r="D538" s="40"/>
      <c r="E538" s="9"/>
      <c r="F538" s="9"/>
      <c r="G538" s="9"/>
      <c r="H538" s="9"/>
      <c r="I538" s="9"/>
    </row>
    <row r="539" spans="1:9" x14ac:dyDescent="0.3">
      <c r="A539" s="9"/>
      <c r="B539" s="9"/>
      <c r="C539" s="48"/>
      <c r="D539" s="40"/>
      <c r="E539" s="9"/>
      <c r="F539" s="9"/>
      <c r="G539" s="9"/>
      <c r="H539" s="9"/>
      <c r="I539" s="9"/>
    </row>
    <row r="540" spans="1:9" x14ac:dyDescent="0.3">
      <c r="A540" s="9"/>
      <c r="B540" s="9"/>
      <c r="C540" s="48"/>
      <c r="D540" s="40"/>
      <c r="E540" s="9"/>
      <c r="F540" s="9"/>
      <c r="G540" s="9"/>
      <c r="H540" s="9"/>
      <c r="I540" s="9"/>
    </row>
    <row r="541" spans="1:9" x14ac:dyDescent="0.3">
      <c r="A541" s="9"/>
      <c r="B541" s="9"/>
      <c r="C541" s="48"/>
      <c r="D541" s="40"/>
      <c r="E541" s="9"/>
      <c r="F541" s="9"/>
      <c r="G541" s="9"/>
      <c r="H541" s="9"/>
      <c r="I541" s="9"/>
    </row>
    <row r="542" spans="1:9" x14ac:dyDescent="0.3">
      <c r="A542" s="9"/>
      <c r="B542" s="9"/>
      <c r="C542" s="48"/>
      <c r="D542" s="40"/>
      <c r="E542" s="9"/>
      <c r="F542" s="9"/>
      <c r="G542" s="9"/>
      <c r="H542" s="9"/>
      <c r="I542" s="9"/>
    </row>
    <row r="543" spans="1:9" x14ac:dyDescent="0.3">
      <c r="A543" s="9"/>
      <c r="B543" s="9"/>
      <c r="C543" s="48"/>
      <c r="D543" s="40"/>
      <c r="E543" s="9"/>
      <c r="F543" s="9"/>
      <c r="G543" s="9"/>
      <c r="H543" s="9"/>
      <c r="I543" s="9"/>
    </row>
    <row r="544" spans="1:9" x14ac:dyDescent="0.3">
      <c r="A544" s="9"/>
      <c r="B544" s="9"/>
      <c r="C544" s="48"/>
      <c r="D544" s="40"/>
      <c r="E544" s="9"/>
      <c r="F544" s="9"/>
      <c r="G544" s="9"/>
      <c r="H544" s="9"/>
      <c r="I544" s="9"/>
    </row>
    <row r="545" spans="1:9" x14ac:dyDescent="0.3">
      <c r="A545" s="9"/>
      <c r="B545" s="9"/>
      <c r="C545" s="48"/>
      <c r="D545" s="40"/>
      <c r="E545" s="9"/>
      <c r="F545" s="9"/>
      <c r="G545" s="9"/>
      <c r="H545" s="9"/>
      <c r="I545" s="9"/>
    </row>
    <row r="546" spans="1:9" x14ac:dyDescent="0.3">
      <c r="A546" s="9"/>
      <c r="B546" s="9"/>
      <c r="C546" s="48"/>
      <c r="D546" s="40"/>
      <c r="E546" s="9"/>
      <c r="F546" s="9"/>
      <c r="G546" s="9"/>
      <c r="H546" s="9"/>
      <c r="I546" s="9"/>
    </row>
    <row r="547" spans="1:9" x14ac:dyDescent="0.3">
      <c r="A547" s="9"/>
      <c r="B547" s="9"/>
      <c r="C547" s="48"/>
      <c r="D547" s="40"/>
      <c r="E547" s="9"/>
      <c r="F547" s="9"/>
      <c r="G547" s="9"/>
      <c r="H547" s="9"/>
      <c r="I547" s="9"/>
    </row>
    <row r="548" spans="1:9" x14ac:dyDescent="0.3">
      <c r="A548" s="9"/>
      <c r="B548" s="9"/>
      <c r="C548" s="48"/>
      <c r="D548" s="40"/>
      <c r="E548" s="9"/>
      <c r="F548" s="9"/>
      <c r="G548" s="9"/>
      <c r="H548" s="9"/>
      <c r="I548" s="9"/>
    </row>
    <row r="549" spans="1:9" x14ac:dyDescent="0.3">
      <c r="A549" s="9"/>
      <c r="B549" s="9"/>
      <c r="C549" s="48"/>
      <c r="D549" s="40"/>
      <c r="E549" s="9"/>
      <c r="F549" s="9"/>
      <c r="G549" s="9"/>
      <c r="H549" s="9"/>
      <c r="I549" s="9"/>
    </row>
    <row r="550" spans="1:9" x14ac:dyDescent="0.3">
      <c r="A550" s="9"/>
      <c r="B550" s="9"/>
      <c r="C550" s="48"/>
      <c r="D550" s="40"/>
      <c r="E550" s="9"/>
      <c r="F550" s="9"/>
      <c r="G550" s="9"/>
      <c r="H550" s="9"/>
      <c r="I550" s="9"/>
    </row>
    <row r="551" spans="1:9" x14ac:dyDescent="0.3">
      <c r="A551" s="9"/>
      <c r="B551" s="9"/>
      <c r="C551" s="48"/>
      <c r="D551" s="40"/>
      <c r="E551" s="9"/>
      <c r="F551" s="9"/>
      <c r="G551" s="9"/>
      <c r="H551" s="9"/>
      <c r="I551" s="9"/>
    </row>
    <row r="552" spans="1:9" x14ac:dyDescent="0.3">
      <c r="A552" s="9"/>
      <c r="B552" s="9"/>
      <c r="C552" s="48"/>
      <c r="D552" s="40"/>
      <c r="E552" s="9"/>
      <c r="F552" s="9"/>
      <c r="G552" s="9"/>
      <c r="H552" s="9"/>
      <c r="I552" s="9"/>
    </row>
    <row r="553" spans="1:9" x14ac:dyDescent="0.3">
      <c r="A553" s="9"/>
      <c r="B553" s="9"/>
      <c r="C553" s="48"/>
      <c r="D553" s="40"/>
      <c r="E553" s="9"/>
      <c r="F553" s="9"/>
      <c r="G553" s="9"/>
      <c r="H553" s="9"/>
      <c r="I553" s="9"/>
    </row>
    <row r="554" spans="1:9" x14ac:dyDescent="0.3">
      <c r="A554" s="9"/>
      <c r="B554" s="9"/>
      <c r="C554" s="48"/>
      <c r="D554" s="40"/>
      <c r="E554" s="9"/>
      <c r="F554" s="9"/>
      <c r="G554" s="9"/>
      <c r="H554" s="9"/>
      <c r="I554" s="9"/>
    </row>
    <row r="555" spans="1:9" x14ac:dyDescent="0.3">
      <c r="A555" s="9"/>
      <c r="B555" s="9"/>
      <c r="C555" s="48"/>
      <c r="D555" s="40"/>
      <c r="E555" s="9"/>
      <c r="F555" s="9"/>
      <c r="G555" s="9"/>
      <c r="H555" s="9"/>
      <c r="I555" s="9"/>
    </row>
    <row r="556" spans="1:9" x14ac:dyDescent="0.3">
      <c r="A556" s="9"/>
      <c r="B556" s="9"/>
      <c r="C556" s="48"/>
      <c r="D556" s="40"/>
      <c r="E556" s="9"/>
      <c r="F556" s="9"/>
      <c r="G556" s="9"/>
      <c r="H556" s="9"/>
      <c r="I556" s="9"/>
    </row>
    <row r="557" spans="1:9" x14ac:dyDescent="0.3">
      <c r="A557" s="9"/>
      <c r="B557" s="9"/>
      <c r="C557" s="48"/>
      <c r="D557" s="40"/>
      <c r="E557" s="9"/>
      <c r="F557" s="9"/>
      <c r="G557" s="9"/>
      <c r="H557" s="9"/>
      <c r="I557" s="9"/>
    </row>
    <row r="558" spans="1:9" x14ac:dyDescent="0.3">
      <c r="A558" s="9"/>
      <c r="B558" s="9"/>
      <c r="C558" s="48"/>
      <c r="D558" s="40"/>
      <c r="E558" s="9"/>
      <c r="F558" s="9"/>
      <c r="G558" s="9"/>
      <c r="H558" s="9"/>
      <c r="I558" s="9"/>
    </row>
    <row r="559" spans="1:9" x14ac:dyDescent="0.3">
      <c r="A559" s="9"/>
      <c r="B559" s="9"/>
      <c r="C559" s="48"/>
      <c r="D559" s="40"/>
      <c r="E559" s="9"/>
      <c r="F559" s="9"/>
      <c r="G559" s="9"/>
      <c r="H559" s="9"/>
      <c r="I559" s="9"/>
    </row>
    <row r="560" spans="1:9" x14ac:dyDescent="0.3">
      <c r="A560" s="9"/>
      <c r="B560" s="9"/>
      <c r="C560" s="48"/>
      <c r="D560" s="40"/>
      <c r="E560" s="9"/>
      <c r="F560" s="9"/>
      <c r="G560" s="9"/>
      <c r="H560" s="9"/>
      <c r="I560" s="9"/>
    </row>
    <row r="561" spans="1:9" x14ac:dyDescent="0.3">
      <c r="A561" s="9"/>
      <c r="B561" s="9"/>
      <c r="C561" s="48"/>
      <c r="D561" s="40"/>
      <c r="E561" s="9"/>
      <c r="F561" s="9"/>
      <c r="G561" s="9"/>
      <c r="H561" s="9"/>
      <c r="I561" s="9"/>
    </row>
    <row r="562" spans="1:9" x14ac:dyDescent="0.3">
      <c r="A562" s="9"/>
      <c r="B562" s="9"/>
      <c r="C562" s="48"/>
      <c r="D562" s="40"/>
      <c r="E562" s="9"/>
      <c r="F562" s="9"/>
      <c r="G562" s="9"/>
      <c r="H562" s="9"/>
      <c r="I562" s="9"/>
    </row>
    <row r="563" spans="1:9" x14ac:dyDescent="0.3">
      <c r="A563" s="9"/>
      <c r="B563" s="9"/>
      <c r="C563" s="48"/>
      <c r="D563" s="40"/>
      <c r="E563" s="9"/>
      <c r="F563" s="9"/>
      <c r="G563" s="9"/>
      <c r="H563" s="9"/>
      <c r="I563" s="9"/>
    </row>
    <row r="564" spans="1:9" x14ac:dyDescent="0.3">
      <c r="A564" s="9"/>
      <c r="B564" s="9"/>
      <c r="C564" s="48"/>
      <c r="D564" s="40"/>
      <c r="E564" s="9"/>
      <c r="F564" s="9"/>
      <c r="G564" s="9"/>
      <c r="H564" s="9"/>
      <c r="I564" s="9"/>
    </row>
    <row r="565" spans="1:9" x14ac:dyDescent="0.3">
      <c r="A565" s="9"/>
      <c r="B565" s="9"/>
      <c r="C565" s="48"/>
      <c r="D565" s="40"/>
      <c r="E565" s="9"/>
      <c r="F565" s="9"/>
      <c r="G565" s="9"/>
      <c r="H565" s="9"/>
      <c r="I565" s="9"/>
    </row>
    <row r="566" spans="1:9" x14ac:dyDescent="0.3">
      <c r="A566" s="9"/>
      <c r="B566" s="9"/>
      <c r="C566" s="48"/>
      <c r="D566" s="40"/>
      <c r="E566" s="9"/>
      <c r="F566" s="9"/>
      <c r="G566" s="9"/>
      <c r="H566" s="9"/>
      <c r="I566" s="9"/>
    </row>
    <row r="567" spans="1:9" x14ac:dyDescent="0.3">
      <c r="A567" s="9"/>
      <c r="B567" s="9"/>
      <c r="C567" s="48"/>
      <c r="D567" s="40"/>
      <c r="E567" s="9"/>
      <c r="F567" s="9"/>
      <c r="G567" s="9"/>
      <c r="H567" s="9"/>
      <c r="I567" s="9"/>
    </row>
    <row r="568" spans="1:9" x14ac:dyDescent="0.3">
      <c r="A568" s="9"/>
      <c r="B568" s="9"/>
      <c r="C568" s="48"/>
      <c r="D568" s="40"/>
      <c r="E568" s="9"/>
      <c r="F568" s="9"/>
      <c r="G568" s="9"/>
      <c r="H568" s="9"/>
      <c r="I568" s="9"/>
    </row>
    <row r="569" spans="1:9" x14ac:dyDescent="0.3">
      <c r="A569" s="9"/>
      <c r="B569" s="9"/>
      <c r="C569" s="48"/>
      <c r="D569" s="40"/>
      <c r="E569" s="9"/>
      <c r="F569" s="9"/>
      <c r="G569" s="9"/>
      <c r="H569" s="9"/>
      <c r="I569" s="9"/>
    </row>
    <row r="570" spans="1:9" x14ac:dyDescent="0.3">
      <c r="A570" s="9"/>
      <c r="B570" s="9"/>
      <c r="C570" s="48"/>
      <c r="D570" s="40"/>
      <c r="E570" s="9"/>
      <c r="F570" s="9"/>
      <c r="G570" s="9"/>
      <c r="H570" s="9"/>
      <c r="I570" s="9"/>
    </row>
    <row r="571" spans="1:9" x14ac:dyDescent="0.3">
      <c r="A571" s="9"/>
      <c r="B571" s="9"/>
      <c r="C571" s="48"/>
      <c r="D571" s="40"/>
      <c r="E571" s="9"/>
      <c r="F571" s="9"/>
      <c r="G571" s="9"/>
      <c r="H571" s="9"/>
      <c r="I571" s="9"/>
    </row>
    <row r="572" spans="1:9" x14ac:dyDescent="0.3">
      <c r="A572" s="9"/>
      <c r="B572" s="9"/>
      <c r="C572" s="48"/>
      <c r="D572" s="40"/>
      <c r="E572" s="9"/>
      <c r="F572" s="9"/>
      <c r="G572" s="9"/>
      <c r="H572" s="9"/>
      <c r="I572" s="9"/>
    </row>
    <row r="573" spans="1:9" x14ac:dyDescent="0.3">
      <c r="A573" s="9"/>
      <c r="B573" s="9"/>
      <c r="C573" s="48"/>
      <c r="D573" s="40"/>
      <c r="E573" s="9"/>
      <c r="F573" s="9"/>
      <c r="G573" s="9"/>
      <c r="H573" s="9"/>
      <c r="I573" s="9"/>
    </row>
    <row r="574" spans="1:9" x14ac:dyDescent="0.3">
      <c r="A574" s="9"/>
      <c r="B574" s="9"/>
      <c r="C574" s="48"/>
      <c r="D574" s="40"/>
      <c r="E574" s="9"/>
      <c r="F574" s="9"/>
      <c r="G574" s="9"/>
      <c r="H574" s="9"/>
      <c r="I574" s="9"/>
    </row>
    <row r="575" spans="1:9" x14ac:dyDescent="0.3">
      <c r="A575" s="9"/>
      <c r="B575" s="9"/>
      <c r="C575" s="48"/>
      <c r="D575" s="40"/>
      <c r="E575" s="9"/>
      <c r="F575" s="9"/>
      <c r="G575" s="9"/>
      <c r="H575" s="9"/>
      <c r="I575" s="9"/>
    </row>
    <row r="576" spans="1:9" x14ac:dyDescent="0.3">
      <c r="A576" s="9"/>
      <c r="B576" s="9"/>
      <c r="C576" s="48"/>
      <c r="D576" s="40"/>
      <c r="E576" s="9"/>
      <c r="F576" s="9"/>
      <c r="G576" s="9"/>
      <c r="H576" s="9"/>
      <c r="I576" s="9"/>
    </row>
    <row r="577" spans="1:9" x14ac:dyDescent="0.3">
      <c r="A577" s="9"/>
      <c r="B577" s="9"/>
      <c r="C577" s="48"/>
      <c r="D577" s="40"/>
      <c r="E577" s="9"/>
      <c r="F577" s="9"/>
      <c r="G577" s="9"/>
      <c r="H577" s="9"/>
      <c r="I577" s="9"/>
    </row>
    <row r="578" spans="1:9" x14ac:dyDescent="0.3">
      <c r="A578" s="9"/>
      <c r="B578" s="9"/>
      <c r="C578" s="48"/>
      <c r="D578" s="40"/>
      <c r="E578" s="9"/>
      <c r="F578" s="9"/>
      <c r="G578" s="9"/>
      <c r="H578" s="9"/>
      <c r="I578" s="9"/>
    </row>
    <row r="579" spans="1:9" x14ac:dyDescent="0.3">
      <c r="A579" s="9"/>
      <c r="B579" s="9"/>
      <c r="C579" s="48"/>
      <c r="D579" s="40"/>
      <c r="E579" s="9"/>
      <c r="F579" s="9"/>
      <c r="G579" s="9"/>
      <c r="H579" s="9"/>
      <c r="I579" s="9"/>
    </row>
    <row r="580" spans="1:9" x14ac:dyDescent="0.3">
      <c r="A580" s="9"/>
      <c r="B580" s="9"/>
      <c r="C580" s="48"/>
      <c r="D580" s="40"/>
      <c r="E580" s="9"/>
      <c r="F580" s="9"/>
      <c r="G580" s="9"/>
      <c r="H580" s="9"/>
      <c r="I580" s="9"/>
    </row>
    <row r="581" spans="1:9" x14ac:dyDescent="0.3">
      <c r="A581" s="9"/>
      <c r="B581" s="9"/>
      <c r="C581" s="48"/>
      <c r="D581" s="40"/>
      <c r="E581" s="9"/>
      <c r="F581" s="9"/>
      <c r="G581" s="9"/>
      <c r="H581" s="9"/>
      <c r="I581" s="9"/>
    </row>
    <row r="582" spans="1:9" x14ac:dyDescent="0.3">
      <c r="A582" s="9"/>
      <c r="B582" s="9"/>
      <c r="C582" s="48"/>
      <c r="D582" s="40"/>
      <c r="E582" s="9"/>
      <c r="F582" s="9"/>
      <c r="G582" s="9"/>
      <c r="H582" s="9"/>
      <c r="I582" s="9"/>
    </row>
    <row r="583" spans="1:9" x14ac:dyDescent="0.3">
      <c r="A583" s="9"/>
      <c r="B583" s="9"/>
      <c r="C583" s="48"/>
      <c r="D583" s="40"/>
      <c r="E583" s="9"/>
      <c r="F583" s="9"/>
      <c r="G583" s="9"/>
      <c r="H583" s="9"/>
      <c r="I583" s="9"/>
    </row>
    <row r="584" spans="1:9" x14ac:dyDescent="0.3">
      <c r="A584" s="9"/>
      <c r="B584" s="9"/>
      <c r="C584" s="48"/>
      <c r="D584" s="40"/>
      <c r="E584" s="9"/>
      <c r="F584" s="9"/>
      <c r="G584" s="9"/>
      <c r="H584" s="9"/>
      <c r="I584" s="9"/>
    </row>
    <row r="585" spans="1:9" x14ac:dyDescent="0.3">
      <c r="A585" s="9"/>
      <c r="B585" s="9"/>
      <c r="C585" s="48"/>
      <c r="D585" s="40"/>
      <c r="E585" s="9"/>
      <c r="F585" s="9"/>
      <c r="G585" s="9"/>
      <c r="H585" s="9"/>
      <c r="I585" s="9"/>
    </row>
    <row r="586" spans="1:9" x14ac:dyDescent="0.3">
      <c r="A586" s="9"/>
      <c r="B586" s="9"/>
      <c r="C586" s="48"/>
      <c r="D586" s="40"/>
      <c r="E586" s="9"/>
      <c r="F586" s="9"/>
      <c r="G586" s="9"/>
      <c r="H586" s="9"/>
      <c r="I586" s="9"/>
    </row>
    <row r="587" spans="1:9" x14ac:dyDescent="0.3">
      <c r="A587" s="9"/>
      <c r="B587" s="9"/>
      <c r="C587" s="48"/>
      <c r="D587" s="40"/>
      <c r="E587" s="9"/>
      <c r="F587" s="9"/>
      <c r="G587" s="9"/>
      <c r="H587" s="9"/>
      <c r="I587" s="9"/>
    </row>
    <row r="588" spans="1:9" x14ac:dyDescent="0.3">
      <c r="A588" s="9"/>
      <c r="B588" s="9"/>
      <c r="C588" s="48"/>
      <c r="D588" s="40"/>
      <c r="E588" s="9"/>
      <c r="F588" s="9"/>
      <c r="G588" s="9"/>
      <c r="H588" s="9"/>
      <c r="I588" s="9"/>
    </row>
    <row r="589" spans="1:9" x14ac:dyDescent="0.3">
      <c r="A589" s="9"/>
      <c r="B589" s="9"/>
      <c r="C589" s="48"/>
      <c r="D589" s="40"/>
      <c r="E589" s="9"/>
      <c r="F589" s="9"/>
      <c r="G589" s="9"/>
      <c r="H589" s="9"/>
      <c r="I589" s="9"/>
    </row>
    <row r="590" spans="1:9" x14ac:dyDescent="0.3">
      <c r="A590" s="9"/>
      <c r="B590" s="9"/>
      <c r="C590" s="48"/>
      <c r="D590" s="40"/>
      <c r="E590" s="9"/>
      <c r="F590" s="9"/>
      <c r="G590" s="9"/>
      <c r="H590" s="9"/>
      <c r="I590" s="9"/>
    </row>
    <row r="591" spans="1:9" x14ac:dyDescent="0.3">
      <c r="A591" s="9"/>
      <c r="B591" s="9"/>
      <c r="C591" s="48"/>
      <c r="D591" s="40"/>
      <c r="E591" s="9"/>
      <c r="F591" s="9"/>
      <c r="G591" s="9"/>
      <c r="H591" s="9"/>
      <c r="I591" s="9"/>
    </row>
    <row r="592" spans="1:9" x14ac:dyDescent="0.3">
      <c r="A592" s="9"/>
      <c r="B592" s="9"/>
      <c r="C592" s="48"/>
      <c r="D592" s="40"/>
      <c r="E592" s="9"/>
      <c r="F592" s="9"/>
      <c r="G592" s="9"/>
      <c r="H592" s="9"/>
      <c r="I592" s="9"/>
    </row>
    <row r="593" spans="1:9" x14ac:dyDescent="0.3">
      <c r="A593" s="9"/>
      <c r="B593" s="9"/>
      <c r="C593" s="48"/>
      <c r="D593" s="40"/>
      <c r="E593" s="9"/>
      <c r="F593" s="9"/>
      <c r="G593" s="9"/>
      <c r="H593" s="9"/>
      <c r="I593" s="9"/>
    </row>
    <row r="594" spans="1:9" x14ac:dyDescent="0.3">
      <c r="A594" s="9"/>
      <c r="B594" s="9"/>
      <c r="C594" s="48"/>
      <c r="D594" s="40"/>
      <c r="E594" s="9"/>
      <c r="F594" s="9"/>
      <c r="G594" s="9"/>
      <c r="H594" s="9"/>
      <c r="I594" s="9"/>
    </row>
    <row r="595" spans="1:9" x14ac:dyDescent="0.3">
      <c r="A595" s="9"/>
      <c r="B595" s="9"/>
      <c r="C595" s="48"/>
      <c r="D595" s="40"/>
      <c r="E595" s="9"/>
      <c r="F595" s="9"/>
      <c r="G595" s="9"/>
      <c r="H595" s="9"/>
      <c r="I595" s="9"/>
    </row>
    <row r="596" spans="1:9" x14ac:dyDescent="0.3">
      <c r="A596" s="9"/>
      <c r="B596" s="9"/>
      <c r="C596" s="48"/>
      <c r="D596" s="40"/>
      <c r="E596" s="9"/>
      <c r="F596" s="9"/>
      <c r="G596" s="9"/>
      <c r="H596" s="9"/>
      <c r="I596" s="9"/>
    </row>
    <row r="597" spans="1:9" x14ac:dyDescent="0.3">
      <c r="A597" s="9"/>
      <c r="B597" s="9"/>
      <c r="C597" s="48"/>
      <c r="D597" s="40"/>
      <c r="E597" s="9"/>
      <c r="F597" s="9"/>
      <c r="G597" s="9"/>
      <c r="H597" s="9"/>
      <c r="I597" s="9"/>
    </row>
    <row r="598" spans="1:9" x14ac:dyDescent="0.3">
      <c r="A598" s="9"/>
      <c r="B598" s="9"/>
      <c r="C598" s="48"/>
      <c r="D598" s="40"/>
      <c r="E598" s="9"/>
      <c r="F598" s="9"/>
      <c r="G598" s="9"/>
      <c r="H598" s="9"/>
      <c r="I598" s="9"/>
    </row>
    <row r="599" spans="1:9" x14ac:dyDescent="0.3">
      <c r="A599" s="9"/>
      <c r="B599" s="9"/>
      <c r="C599" s="48"/>
      <c r="D599" s="40"/>
      <c r="E599" s="9"/>
      <c r="F599" s="9"/>
      <c r="G599" s="9"/>
      <c r="H599" s="9"/>
      <c r="I599" s="9"/>
    </row>
    <row r="600" spans="1:9" x14ac:dyDescent="0.3">
      <c r="A600" s="9"/>
      <c r="B600" s="9"/>
      <c r="C600" s="48"/>
      <c r="D600" s="40"/>
      <c r="E600" s="9"/>
      <c r="F600" s="9"/>
      <c r="G600" s="9"/>
      <c r="H600" s="9"/>
      <c r="I600" s="9"/>
    </row>
    <row r="601" spans="1:9" x14ac:dyDescent="0.3">
      <c r="A601" s="9"/>
      <c r="B601" s="9"/>
      <c r="C601" s="48"/>
      <c r="D601" s="40"/>
      <c r="E601" s="9"/>
      <c r="F601" s="9"/>
      <c r="G601" s="9"/>
      <c r="H601" s="9"/>
      <c r="I601" s="9"/>
    </row>
    <row r="602" spans="1:9" x14ac:dyDescent="0.3">
      <c r="A602" s="9"/>
      <c r="B602" s="9"/>
      <c r="C602" s="48"/>
      <c r="D602" s="40"/>
      <c r="E602" s="9"/>
      <c r="F602" s="9"/>
      <c r="G602" s="9"/>
      <c r="H602" s="9"/>
      <c r="I602" s="9"/>
    </row>
    <row r="603" spans="1:9" x14ac:dyDescent="0.3">
      <c r="A603" s="9"/>
      <c r="B603" s="9"/>
      <c r="C603" s="48"/>
      <c r="D603" s="40"/>
      <c r="E603" s="9"/>
      <c r="F603" s="9"/>
      <c r="G603" s="9"/>
      <c r="H603" s="9"/>
      <c r="I603" s="9"/>
    </row>
    <row r="604" spans="1:9" x14ac:dyDescent="0.3">
      <c r="A604" s="9"/>
      <c r="B604" s="9"/>
      <c r="C604" s="48"/>
      <c r="D604" s="40"/>
      <c r="E604" s="9"/>
      <c r="F604" s="9"/>
      <c r="G604" s="9"/>
      <c r="H604" s="9"/>
      <c r="I604" s="9"/>
    </row>
    <row r="605" spans="1:9" x14ac:dyDescent="0.3">
      <c r="A605" s="9"/>
      <c r="B605" s="9"/>
      <c r="C605" s="48"/>
      <c r="D605" s="40"/>
      <c r="E605" s="9"/>
      <c r="F605" s="9"/>
      <c r="G605" s="9"/>
      <c r="H605" s="9"/>
      <c r="I605" s="9"/>
    </row>
    <row r="606" spans="1:9" x14ac:dyDescent="0.3">
      <c r="A606" s="9"/>
      <c r="B606" s="9"/>
      <c r="C606" s="48"/>
      <c r="D606" s="40"/>
      <c r="E606" s="9"/>
      <c r="F606" s="9"/>
      <c r="G606" s="9"/>
      <c r="H606" s="9"/>
      <c r="I606" s="9"/>
    </row>
    <row r="607" spans="1:9" x14ac:dyDescent="0.3">
      <c r="A607" s="9"/>
      <c r="B607" s="9"/>
      <c r="C607" s="48"/>
      <c r="D607" s="40"/>
      <c r="E607" s="9"/>
      <c r="F607" s="9"/>
      <c r="G607" s="9"/>
      <c r="H607" s="9"/>
      <c r="I607" s="9"/>
    </row>
    <row r="608" spans="1:9" x14ac:dyDescent="0.3">
      <c r="A608" s="9"/>
      <c r="B608" s="9"/>
      <c r="C608" s="48"/>
      <c r="D608" s="40"/>
      <c r="E608" s="9"/>
      <c r="F608" s="9"/>
      <c r="G608" s="9"/>
      <c r="H608" s="9"/>
      <c r="I608" s="9"/>
    </row>
    <row r="609" spans="1:9" x14ac:dyDescent="0.3">
      <c r="A609" s="9"/>
      <c r="B609" s="9"/>
      <c r="C609" s="48"/>
      <c r="D609" s="40"/>
      <c r="E609" s="9"/>
      <c r="F609" s="9"/>
      <c r="G609" s="9"/>
      <c r="H609" s="9"/>
      <c r="I609" s="9"/>
    </row>
    <row r="610" spans="1:9" x14ac:dyDescent="0.3">
      <c r="A610" s="9"/>
      <c r="B610" s="9"/>
      <c r="C610" s="48"/>
      <c r="D610" s="40"/>
      <c r="E610" s="9"/>
      <c r="F610" s="9"/>
      <c r="G610" s="9"/>
      <c r="H610" s="9"/>
      <c r="I610" s="9"/>
    </row>
    <row r="611" spans="1:9" x14ac:dyDescent="0.3">
      <c r="A611" s="9"/>
      <c r="B611" s="9"/>
      <c r="C611" s="48"/>
      <c r="D611" s="40"/>
      <c r="E611" s="9"/>
      <c r="F611" s="9"/>
      <c r="G611" s="9"/>
      <c r="H611" s="9"/>
      <c r="I611" s="9"/>
    </row>
    <row r="612" spans="1:9" x14ac:dyDescent="0.3">
      <c r="A612" s="9"/>
      <c r="B612" s="9"/>
      <c r="C612" s="48"/>
      <c r="D612" s="40"/>
      <c r="E612" s="9"/>
      <c r="F612" s="9"/>
      <c r="G612" s="9"/>
      <c r="H612" s="9"/>
      <c r="I612" s="9"/>
    </row>
    <row r="613" spans="1:9" x14ac:dyDescent="0.3">
      <c r="A613" s="9"/>
      <c r="B613" s="9"/>
      <c r="C613" s="48"/>
      <c r="D613" s="40"/>
      <c r="E613" s="9"/>
      <c r="F613" s="9"/>
      <c r="G613" s="9"/>
      <c r="H613" s="9"/>
      <c r="I613" s="9"/>
    </row>
    <row r="614" spans="1:9" x14ac:dyDescent="0.3">
      <c r="A614" s="9"/>
      <c r="B614" s="9"/>
      <c r="C614" s="48"/>
      <c r="D614" s="40"/>
      <c r="E614" s="9"/>
      <c r="F614" s="9"/>
      <c r="G614" s="9"/>
      <c r="H614" s="9"/>
      <c r="I614" s="9"/>
    </row>
    <row r="615" spans="1:9" x14ac:dyDescent="0.3">
      <c r="A615" s="9"/>
      <c r="B615" s="9"/>
      <c r="C615" s="48"/>
      <c r="D615" s="40"/>
      <c r="E615" s="9"/>
      <c r="F615" s="9"/>
      <c r="G615" s="9"/>
      <c r="H615" s="9"/>
      <c r="I615" s="9"/>
    </row>
    <row r="616" spans="1:9" x14ac:dyDescent="0.3">
      <c r="A616" s="9"/>
      <c r="B616" s="9"/>
      <c r="C616" s="48"/>
      <c r="D616" s="40"/>
      <c r="E616" s="9"/>
      <c r="F616" s="9"/>
      <c r="G616" s="9"/>
      <c r="H616" s="9"/>
      <c r="I616" s="9"/>
    </row>
    <row r="617" spans="1:9" x14ac:dyDescent="0.3">
      <c r="A617" s="9"/>
      <c r="B617" s="9"/>
      <c r="C617" s="48"/>
      <c r="D617" s="40"/>
      <c r="E617" s="9"/>
      <c r="F617" s="9"/>
      <c r="G617" s="9"/>
      <c r="H617" s="9"/>
      <c r="I617" s="9"/>
    </row>
    <row r="618" spans="1:9" x14ac:dyDescent="0.3">
      <c r="A618" s="9"/>
      <c r="B618" s="9"/>
      <c r="C618" s="48"/>
      <c r="D618" s="40"/>
      <c r="E618" s="9"/>
      <c r="F618" s="9"/>
      <c r="G618" s="9"/>
      <c r="H618" s="9"/>
      <c r="I618" s="9"/>
    </row>
    <row r="619" spans="1:9" x14ac:dyDescent="0.3">
      <c r="A619" s="9"/>
      <c r="B619" s="9"/>
      <c r="C619" s="48"/>
      <c r="D619" s="40"/>
      <c r="E619" s="9"/>
      <c r="F619" s="9"/>
      <c r="G619" s="9"/>
      <c r="H619" s="9"/>
      <c r="I619" s="9"/>
    </row>
    <row r="620" spans="1:9" x14ac:dyDescent="0.3">
      <c r="A620" s="9"/>
      <c r="B620" s="9"/>
      <c r="C620" s="48"/>
      <c r="D620" s="40"/>
      <c r="E620" s="9"/>
      <c r="F620" s="9"/>
      <c r="G620" s="9"/>
      <c r="H620" s="9"/>
      <c r="I620" s="9"/>
    </row>
    <row r="621" spans="1:9" x14ac:dyDescent="0.3">
      <c r="A621" s="9"/>
      <c r="B621" s="9"/>
      <c r="C621" s="48"/>
      <c r="D621" s="40"/>
      <c r="E621" s="9"/>
      <c r="F621" s="9"/>
      <c r="G621" s="9"/>
      <c r="H621" s="9"/>
      <c r="I621" s="9"/>
    </row>
    <row r="622" spans="1:9" x14ac:dyDescent="0.3">
      <c r="A622" s="9"/>
      <c r="B622" s="9"/>
      <c r="C622" s="48"/>
      <c r="D622" s="40"/>
      <c r="E622" s="9"/>
      <c r="F622" s="9"/>
      <c r="G622" s="9"/>
      <c r="H622" s="9"/>
      <c r="I622" s="9"/>
    </row>
    <row r="623" spans="1:9" x14ac:dyDescent="0.3">
      <c r="A623" s="9"/>
      <c r="B623" s="9"/>
      <c r="C623" s="48"/>
      <c r="D623" s="40"/>
      <c r="E623" s="9"/>
      <c r="F623" s="9"/>
      <c r="G623" s="9"/>
      <c r="H623" s="9"/>
      <c r="I623" s="9"/>
    </row>
    <row r="624" spans="1:9" x14ac:dyDescent="0.3">
      <c r="A624" s="9"/>
      <c r="B624" s="9"/>
      <c r="C624" s="48"/>
      <c r="D624" s="40"/>
      <c r="E624" s="9"/>
      <c r="F624" s="9"/>
      <c r="G624" s="9"/>
      <c r="H624" s="9"/>
      <c r="I624" s="9"/>
    </row>
    <row r="625" spans="1:9" x14ac:dyDescent="0.3">
      <c r="A625" s="9"/>
      <c r="B625" s="9"/>
      <c r="C625" s="48"/>
      <c r="D625" s="40"/>
      <c r="E625" s="9"/>
      <c r="F625" s="9"/>
      <c r="G625" s="9"/>
      <c r="H625" s="9"/>
      <c r="I625" s="9"/>
    </row>
    <row r="626" spans="1:9" x14ac:dyDescent="0.3">
      <c r="A626" s="9"/>
      <c r="B626" s="9"/>
      <c r="C626" s="48"/>
      <c r="D626" s="40"/>
      <c r="E626" s="9"/>
      <c r="F626" s="9"/>
      <c r="G626" s="9"/>
      <c r="H626" s="9"/>
      <c r="I626" s="9"/>
    </row>
    <row r="627" spans="1:9" x14ac:dyDescent="0.3">
      <c r="A627" s="9"/>
      <c r="B627" s="9"/>
      <c r="C627" s="48"/>
      <c r="D627" s="40"/>
      <c r="E627" s="9"/>
      <c r="F627" s="9"/>
      <c r="G627" s="9"/>
      <c r="H627" s="9"/>
      <c r="I627" s="9"/>
    </row>
    <row r="628" spans="1:9" x14ac:dyDescent="0.3">
      <c r="A628" s="9"/>
      <c r="B628" s="9"/>
      <c r="C628" s="48"/>
      <c r="D628" s="40"/>
      <c r="E628" s="9"/>
      <c r="F628" s="9"/>
      <c r="G628" s="9"/>
      <c r="H628" s="9"/>
      <c r="I628" s="9"/>
    </row>
    <row r="629" spans="1:9" x14ac:dyDescent="0.3">
      <c r="A629" s="9"/>
      <c r="B629" s="9"/>
      <c r="C629" s="48"/>
      <c r="D629" s="40"/>
      <c r="E629" s="9"/>
      <c r="F629" s="9"/>
      <c r="G629" s="9"/>
      <c r="H629" s="9"/>
      <c r="I629" s="9"/>
    </row>
    <row r="630" spans="1:9" x14ac:dyDescent="0.3">
      <c r="A630" s="9"/>
      <c r="B630" s="9"/>
      <c r="C630" s="48"/>
      <c r="D630" s="40"/>
      <c r="E630" s="9"/>
      <c r="F630" s="9"/>
      <c r="G630" s="9"/>
      <c r="H630" s="9"/>
      <c r="I630" s="9"/>
    </row>
    <row r="631" spans="1:9" x14ac:dyDescent="0.3">
      <c r="A631" s="9"/>
      <c r="B631" s="9"/>
      <c r="C631" s="48"/>
      <c r="D631" s="40"/>
      <c r="E631" s="9"/>
      <c r="F631" s="9"/>
      <c r="G631" s="9"/>
      <c r="H631" s="9"/>
      <c r="I631" s="9"/>
    </row>
    <row r="632" spans="1:9" x14ac:dyDescent="0.3">
      <c r="A632" s="9"/>
      <c r="B632" s="9"/>
      <c r="C632" s="48"/>
      <c r="D632" s="40"/>
      <c r="E632" s="9"/>
      <c r="F632" s="9"/>
      <c r="G632" s="9"/>
      <c r="H632" s="9"/>
      <c r="I632" s="9"/>
    </row>
    <row r="633" spans="1:9" x14ac:dyDescent="0.3">
      <c r="A633" s="9"/>
      <c r="B633" s="9"/>
      <c r="C633" s="48"/>
      <c r="D633" s="40"/>
      <c r="E633" s="9"/>
      <c r="F633" s="9"/>
      <c r="G633" s="9"/>
      <c r="H633" s="9"/>
      <c r="I633" s="9"/>
    </row>
    <row r="634" spans="1:9" x14ac:dyDescent="0.3">
      <c r="A634" s="9"/>
      <c r="B634" s="9"/>
      <c r="C634" s="48"/>
      <c r="D634" s="40"/>
      <c r="E634" s="9"/>
      <c r="F634" s="9"/>
      <c r="G634" s="9"/>
      <c r="H634" s="9"/>
      <c r="I634" s="9"/>
    </row>
    <row r="635" spans="1:9" x14ac:dyDescent="0.3">
      <c r="A635" s="9"/>
      <c r="B635" s="9"/>
      <c r="C635" s="48"/>
      <c r="D635" s="40"/>
      <c r="E635" s="9"/>
      <c r="F635" s="9"/>
      <c r="G635" s="9"/>
      <c r="H635" s="9"/>
      <c r="I635" s="9"/>
    </row>
    <row r="636" spans="1:9" x14ac:dyDescent="0.3">
      <c r="A636" s="9"/>
      <c r="B636" s="9"/>
      <c r="C636" s="48"/>
      <c r="D636" s="40"/>
      <c r="E636" s="9"/>
      <c r="F636" s="9"/>
      <c r="G636" s="9"/>
      <c r="H636" s="9"/>
      <c r="I636" s="9"/>
    </row>
    <row r="637" spans="1:9" x14ac:dyDescent="0.3">
      <c r="A637" s="9"/>
      <c r="B637" s="9"/>
      <c r="C637" s="48"/>
      <c r="D637" s="40"/>
      <c r="E637" s="9"/>
      <c r="F637" s="9"/>
      <c r="G637" s="9"/>
      <c r="H637" s="9"/>
      <c r="I637" s="9"/>
    </row>
    <row r="638" spans="1:9" x14ac:dyDescent="0.3">
      <c r="A638" s="9"/>
      <c r="B638" s="9"/>
      <c r="C638" s="48"/>
      <c r="D638" s="40"/>
      <c r="E638" s="9"/>
      <c r="F638" s="9"/>
      <c r="G638" s="9"/>
      <c r="H638" s="9"/>
      <c r="I638" s="9"/>
    </row>
    <row r="639" spans="1:9" x14ac:dyDescent="0.3">
      <c r="A639" s="9"/>
      <c r="B639" s="9"/>
      <c r="C639" s="48"/>
      <c r="D639" s="40"/>
      <c r="E639" s="9"/>
      <c r="F639" s="9"/>
      <c r="G639" s="9"/>
      <c r="H639" s="9"/>
      <c r="I639" s="9"/>
    </row>
    <row r="640" spans="1:9" x14ac:dyDescent="0.3">
      <c r="A640" s="9"/>
      <c r="B640" s="9"/>
      <c r="C640" s="48"/>
      <c r="D640" s="40"/>
      <c r="E640" s="9"/>
      <c r="F640" s="9"/>
      <c r="G640" s="9"/>
      <c r="H640" s="9"/>
      <c r="I640" s="9"/>
    </row>
    <row r="641" spans="1:9" x14ac:dyDescent="0.3">
      <c r="A641" s="9"/>
      <c r="B641" s="9"/>
      <c r="C641" s="48"/>
      <c r="D641" s="40"/>
      <c r="E641" s="9"/>
      <c r="F641" s="9"/>
      <c r="G641" s="9"/>
      <c r="H641" s="9"/>
      <c r="I641" s="9"/>
    </row>
    <row r="642" spans="1:9" x14ac:dyDescent="0.3">
      <c r="A642" s="9"/>
      <c r="B642" s="9"/>
      <c r="C642" s="48"/>
      <c r="D642" s="40"/>
      <c r="E642" s="9"/>
      <c r="F642" s="9"/>
      <c r="G642" s="9"/>
      <c r="H642" s="9"/>
      <c r="I642" s="9"/>
    </row>
    <row r="643" spans="1:9" x14ac:dyDescent="0.3">
      <c r="A643" s="9"/>
      <c r="B643" s="9"/>
      <c r="C643" s="48"/>
      <c r="D643" s="40"/>
      <c r="E643" s="9"/>
      <c r="F643" s="9"/>
      <c r="G643" s="9"/>
      <c r="H643" s="9"/>
      <c r="I643" s="9"/>
    </row>
    <row r="644" spans="1:9" x14ac:dyDescent="0.3">
      <c r="A644" s="9"/>
      <c r="B644" s="9"/>
      <c r="C644" s="48"/>
      <c r="D644" s="40"/>
      <c r="E644" s="9"/>
      <c r="F644" s="9"/>
      <c r="G644" s="9"/>
      <c r="H644" s="9"/>
      <c r="I644" s="9"/>
    </row>
    <row r="645" spans="1:9" x14ac:dyDescent="0.3">
      <c r="A645" s="9"/>
      <c r="B645" s="9"/>
      <c r="C645" s="48"/>
      <c r="D645" s="40"/>
      <c r="E645" s="9"/>
      <c r="F645" s="9"/>
      <c r="G645" s="9"/>
      <c r="H645" s="9"/>
      <c r="I645" s="9"/>
    </row>
    <row r="646" spans="1:9" x14ac:dyDescent="0.3">
      <c r="A646" s="9"/>
      <c r="B646" s="9"/>
      <c r="C646" s="48"/>
      <c r="D646" s="40"/>
      <c r="E646" s="9"/>
      <c r="F646" s="9"/>
      <c r="G646" s="9"/>
      <c r="H646" s="9"/>
      <c r="I646" s="9"/>
    </row>
    <row r="647" spans="1:9" x14ac:dyDescent="0.3">
      <c r="A647" s="9"/>
      <c r="B647" s="9"/>
      <c r="C647" s="48"/>
      <c r="D647" s="40"/>
      <c r="E647" s="9"/>
      <c r="F647" s="9"/>
      <c r="G647" s="9"/>
      <c r="H647" s="9"/>
      <c r="I647" s="9"/>
    </row>
    <row r="648" spans="1:9" x14ac:dyDescent="0.3">
      <c r="A648" s="9"/>
      <c r="B648" s="9"/>
      <c r="C648" s="48"/>
      <c r="D648" s="40"/>
      <c r="E648" s="9"/>
      <c r="F648" s="9"/>
      <c r="G648" s="9"/>
      <c r="H648" s="9"/>
      <c r="I648" s="9"/>
    </row>
    <row r="649" spans="1:9" x14ac:dyDescent="0.3">
      <c r="A649" s="9"/>
      <c r="B649" s="9"/>
      <c r="C649" s="48"/>
      <c r="D649" s="40"/>
      <c r="E649" s="9"/>
      <c r="F649" s="9"/>
      <c r="G649" s="9"/>
      <c r="H649" s="9"/>
      <c r="I649" s="9"/>
    </row>
    <row r="650" spans="1:9" x14ac:dyDescent="0.3">
      <c r="A650" s="9"/>
      <c r="B650" s="9"/>
      <c r="C650" s="48"/>
      <c r="D650" s="40"/>
      <c r="E650" s="9"/>
      <c r="F650" s="9"/>
      <c r="G650" s="9"/>
      <c r="H650" s="9"/>
      <c r="I650" s="9"/>
    </row>
    <row r="651" spans="1:9" x14ac:dyDescent="0.3">
      <c r="A651" s="9"/>
      <c r="B651" s="9"/>
      <c r="C651" s="48"/>
      <c r="D651" s="40"/>
      <c r="E651" s="9"/>
      <c r="F651" s="9"/>
      <c r="G651" s="9"/>
      <c r="H651" s="9"/>
      <c r="I651" s="9"/>
    </row>
    <row r="652" spans="1:9" x14ac:dyDescent="0.3">
      <c r="A652" s="9"/>
      <c r="B652" s="9"/>
      <c r="C652" s="48"/>
      <c r="D652" s="40"/>
      <c r="E652" s="9"/>
      <c r="F652" s="9"/>
      <c r="G652" s="9"/>
      <c r="H652" s="9"/>
      <c r="I652" s="9"/>
    </row>
    <row r="653" spans="1:9" x14ac:dyDescent="0.3">
      <c r="A653" s="9"/>
      <c r="B653" s="9"/>
      <c r="C653" s="48"/>
      <c r="D653" s="40"/>
      <c r="E653" s="9"/>
      <c r="F653" s="9"/>
      <c r="G653" s="9"/>
      <c r="H653" s="9"/>
      <c r="I653" s="9"/>
    </row>
    <row r="654" spans="1:9" x14ac:dyDescent="0.3">
      <c r="C654" s="45"/>
      <c r="D654" s="46"/>
    </row>
    <row r="655" spans="1:9" x14ac:dyDescent="0.3">
      <c r="C655" s="45"/>
      <c r="D655" s="46"/>
    </row>
    <row r="656" spans="1:9" x14ac:dyDescent="0.3">
      <c r="C656" s="45"/>
      <c r="D656" s="46"/>
    </row>
    <row r="657" spans="1:14" x14ac:dyDescent="0.3">
      <c r="C657" s="45"/>
      <c r="D657" s="46"/>
    </row>
    <row r="658" spans="1:14" x14ac:dyDescent="0.3">
      <c r="C658" s="45"/>
      <c r="D658" s="46"/>
    </row>
    <row r="659" spans="1:14" x14ac:dyDescent="0.3">
      <c r="B659" s="16" t="s">
        <v>37</v>
      </c>
      <c r="C659" s="16">
        <v>2024</v>
      </c>
      <c r="D659" s="16">
        <v>2023</v>
      </c>
      <c r="E659" s="16">
        <v>2022</v>
      </c>
      <c r="F659" s="46">
        <v>2021</v>
      </c>
      <c r="G659" s="46">
        <v>2020</v>
      </c>
      <c r="H659" s="46">
        <v>2019</v>
      </c>
      <c r="I659" s="46">
        <v>2018</v>
      </c>
      <c r="J659" s="46">
        <v>2017</v>
      </c>
      <c r="K659" s="46">
        <v>2016</v>
      </c>
    </row>
    <row r="660" spans="1:14" x14ac:dyDescent="0.3">
      <c r="A660" s="169">
        <f>+C660/$C$666</f>
        <v>0.24063550968340486</v>
      </c>
      <c r="B660" s="16" t="s">
        <v>36</v>
      </c>
      <c r="C660" s="170">
        <v>2075</v>
      </c>
      <c r="D660" s="170">
        <v>1906</v>
      </c>
      <c r="E660" s="170">
        <v>1572</v>
      </c>
      <c r="F660" s="170">
        <v>1551</v>
      </c>
      <c r="G660" s="170">
        <v>1672</v>
      </c>
      <c r="H660" s="170">
        <v>1741</v>
      </c>
      <c r="I660" s="170">
        <v>1741</v>
      </c>
      <c r="J660" s="170">
        <v>1868</v>
      </c>
      <c r="K660" s="170">
        <v>1895</v>
      </c>
      <c r="L660" s="169"/>
      <c r="M660" s="169"/>
      <c r="N660" s="169"/>
    </row>
    <row r="661" spans="1:14" x14ac:dyDescent="0.3">
      <c r="A661" s="169">
        <f t="shared" ref="A661:A665" si="0">+C661/$C$666</f>
        <v>8.1178244230546218E-2</v>
      </c>
      <c r="B661" s="16" t="s">
        <v>32</v>
      </c>
      <c r="C661" s="170">
        <v>700</v>
      </c>
      <c r="D661" s="170">
        <v>678</v>
      </c>
      <c r="E661" s="170">
        <v>416</v>
      </c>
      <c r="F661" s="170">
        <v>432</v>
      </c>
      <c r="G661" s="170">
        <v>544</v>
      </c>
      <c r="H661" s="170">
        <v>1006</v>
      </c>
      <c r="I661" s="170">
        <v>841</v>
      </c>
      <c r="J661" s="170">
        <v>1029</v>
      </c>
      <c r="K661" s="170">
        <v>956</v>
      </c>
      <c r="L661" s="169"/>
      <c r="M661" s="169"/>
      <c r="N661" s="169"/>
    </row>
    <row r="662" spans="1:14" x14ac:dyDescent="0.3">
      <c r="A662" s="169">
        <f t="shared" si="0"/>
        <v>0.12768178128261626</v>
      </c>
      <c r="B662" s="16" t="s">
        <v>33</v>
      </c>
      <c r="C662" s="170">
        <v>1101</v>
      </c>
      <c r="D662" s="170">
        <v>995</v>
      </c>
      <c r="E662" s="170">
        <v>1023</v>
      </c>
      <c r="F662" s="170">
        <v>1051</v>
      </c>
      <c r="G662" s="170">
        <v>943</v>
      </c>
      <c r="H662" s="170">
        <v>1028</v>
      </c>
      <c r="I662" s="170">
        <v>1090</v>
      </c>
      <c r="J662" s="170">
        <v>1150</v>
      </c>
      <c r="K662" s="170">
        <v>1040</v>
      </c>
      <c r="L662" s="169"/>
      <c r="M662" s="169"/>
      <c r="N662" s="169"/>
    </row>
    <row r="663" spans="1:14" x14ac:dyDescent="0.3">
      <c r="A663" s="169">
        <f t="shared" si="0"/>
        <v>0.12559434071668793</v>
      </c>
      <c r="B663" s="16" t="s">
        <v>28</v>
      </c>
      <c r="C663" s="170">
        <v>1083</v>
      </c>
      <c r="D663" s="170">
        <v>1050</v>
      </c>
      <c r="E663" s="170">
        <v>974</v>
      </c>
      <c r="F663" s="170">
        <v>889</v>
      </c>
      <c r="G663" s="170">
        <v>932</v>
      </c>
      <c r="H663" s="170">
        <v>976</v>
      </c>
      <c r="I663" s="170">
        <v>891</v>
      </c>
      <c r="J663" s="170">
        <v>1040</v>
      </c>
      <c r="K663" s="170">
        <v>800</v>
      </c>
      <c r="L663" s="169"/>
      <c r="M663" s="169"/>
      <c r="N663" s="169"/>
    </row>
    <row r="664" spans="1:14" x14ac:dyDescent="0.3">
      <c r="A664" s="169">
        <f t="shared" si="0"/>
        <v>1.4496115041168966E-2</v>
      </c>
      <c r="B664" s="16" t="s">
        <v>34</v>
      </c>
      <c r="C664" s="170">
        <v>125</v>
      </c>
      <c r="D664" s="170">
        <v>135</v>
      </c>
      <c r="E664" s="170">
        <v>147</v>
      </c>
      <c r="F664" s="170">
        <v>151</v>
      </c>
      <c r="G664" s="170">
        <v>144</v>
      </c>
      <c r="H664" s="170">
        <v>203</v>
      </c>
      <c r="I664" s="170">
        <v>232</v>
      </c>
      <c r="J664" s="170">
        <v>225</v>
      </c>
      <c r="K664" s="170">
        <v>183</v>
      </c>
      <c r="L664" s="169"/>
      <c r="M664" s="169"/>
      <c r="N664" s="169"/>
    </row>
    <row r="665" spans="1:14" x14ac:dyDescent="0.3">
      <c r="A665" s="169">
        <f t="shared" si="0"/>
        <v>0.41041400904557579</v>
      </c>
      <c r="B665" s="16" t="s">
        <v>35</v>
      </c>
      <c r="C665" s="170">
        <v>3539</v>
      </c>
      <c r="D665" s="170">
        <v>5929</v>
      </c>
      <c r="E665" s="170">
        <v>6441</v>
      </c>
      <c r="F665" s="170">
        <v>5665</v>
      </c>
      <c r="G665" s="170">
        <v>8699</v>
      </c>
      <c r="H665" s="170">
        <v>7137</v>
      </c>
      <c r="I665" s="170">
        <v>9178</v>
      </c>
      <c r="J665" s="170">
        <v>7977</v>
      </c>
      <c r="K665" s="170">
        <v>8393</v>
      </c>
      <c r="L665" s="169"/>
      <c r="M665" s="169"/>
      <c r="N665" s="169"/>
    </row>
    <row r="666" spans="1:14" x14ac:dyDescent="0.3">
      <c r="C666" s="170">
        <f t="shared" ref="C666:J666" si="1">SUM(C660:C665)</f>
        <v>8623</v>
      </c>
      <c r="D666" s="170">
        <f t="shared" si="1"/>
        <v>10693</v>
      </c>
      <c r="E666" s="170">
        <f t="shared" si="1"/>
        <v>10573</v>
      </c>
      <c r="F666" s="170">
        <f t="shared" si="1"/>
        <v>9739</v>
      </c>
      <c r="G666" s="170">
        <f t="shared" si="1"/>
        <v>12934</v>
      </c>
      <c r="H666" s="170">
        <f t="shared" si="1"/>
        <v>12091</v>
      </c>
      <c r="I666" s="170">
        <f t="shared" si="1"/>
        <v>13973</v>
      </c>
      <c r="J666" s="170">
        <f t="shared" si="1"/>
        <v>13289</v>
      </c>
      <c r="K666" s="170">
        <f>SUM(K660:K665)</f>
        <v>13267</v>
      </c>
      <c r="L666" s="169"/>
      <c r="M666" s="171"/>
      <c r="N666" s="171"/>
    </row>
    <row r="667" spans="1:14" x14ac:dyDescent="0.3">
      <c r="C667" s="45"/>
      <c r="D667" s="45"/>
      <c r="E667" s="46"/>
      <c r="G667" s="172"/>
    </row>
  </sheetData>
  <pageMargins left="0.17" right="0.70866141732283472" top="0.74803149606299213" bottom="0.74803149606299213" header="0.31496062992125984" footer="0.31496062992125984"/>
  <pageSetup paperSize="9" scale="65" orientation="portrait" r:id="rId1"/>
  <ignoredErrors>
    <ignoredError sqref="C666:K666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440"/>
  <sheetViews>
    <sheetView zoomScaleNormal="100" workbookViewId="0">
      <selection activeCell="H41" sqref="H41"/>
    </sheetView>
  </sheetViews>
  <sheetFormatPr baseColWidth="10" defaultColWidth="11.44140625" defaultRowHeight="10.199999999999999" x14ac:dyDescent="0.3"/>
  <cols>
    <col min="1" max="1" width="9" style="39" customWidth="1"/>
    <col min="2" max="2" width="44.109375" style="39" customWidth="1"/>
    <col min="3" max="5" width="11.44140625" style="39"/>
    <col min="6" max="6" width="34.33203125" style="39" customWidth="1"/>
    <col min="7" max="7" width="11.44140625" style="39"/>
    <col min="8" max="8" width="16.6640625" style="39" customWidth="1"/>
    <col min="9" max="9" width="11.6640625" style="39" customWidth="1"/>
    <col min="10" max="16384" width="11.44140625" style="39"/>
  </cols>
  <sheetData>
    <row r="2" spans="2:10" s="205" customFormat="1" ht="17.399999999999999" x14ac:dyDescent="0.3">
      <c r="B2" s="184" t="s">
        <v>299</v>
      </c>
    </row>
    <row r="3" spans="2:10" s="205" customFormat="1" ht="13.8" x14ac:dyDescent="0.25">
      <c r="B3" s="185" t="s">
        <v>302</v>
      </c>
    </row>
    <row r="4" spans="2:10" s="9" customFormat="1" ht="13.8" x14ac:dyDescent="0.25">
      <c r="B4" s="109"/>
    </row>
    <row r="5" spans="2:10" s="9" customFormat="1" ht="13.8" x14ac:dyDescent="0.25">
      <c r="B5" s="109" t="s">
        <v>335</v>
      </c>
    </row>
    <row r="6" spans="2:10" s="9" customFormat="1" ht="13.2" x14ac:dyDescent="0.3">
      <c r="B6" s="2"/>
    </row>
    <row r="7" spans="2:10" s="9" customFormat="1" ht="13.2" x14ac:dyDescent="0.3">
      <c r="B7" s="2"/>
    </row>
    <row r="8" spans="2:10" s="9" customFormat="1" x14ac:dyDescent="0.3"/>
    <row r="9" spans="2:10" s="9" customFormat="1" x14ac:dyDescent="0.3"/>
    <row r="10" spans="2:10" s="9" customFormat="1" x14ac:dyDescent="0.3"/>
    <row r="11" spans="2:10" s="9" customFormat="1" x14ac:dyDescent="0.3"/>
    <row r="12" spans="2:10" s="9" customFormat="1" x14ac:dyDescent="0.3">
      <c r="I12" s="40"/>
      <c r="J12" s="40"/>
    </row>
    <row r="13" spans="2:10" s="9" customFormat="1" x14ac:dyDescent="0.3">
      <c r="J13" s="41"/>
    </row>
    <row r="14" spans="2:10" s="9" customFormat="1" x14ac:dyDescent="0.3"/>
    <row r="15" spans="2:10" s="9" customFormat="1" x14ac:dyDescent="0.3"/>
    <row r="16" spans="2:10" s="9" customFormat="1" x14ac:dyDescent="0.3"/>
    <row r="17" spans="9:13" s="9" customFormat="1" x14ac:dyDescent="0.3"/>
    <row r="18" spans="9:13" s="9" customFormat="1" x14ac:dyDescent="0.3">
      <c r="M18" s="41"/>
    </row>
    <row r="19" spans="9:13" s="9" customFormat="1" x14ac:dyDescent="0.3">
      <c r="M19" s="41"/>
    </row>
    <row r="20" spans="9:13" s="9" customFormat="1" x14ac:dyDescent="0.3">
      <c r="M20" s="41"/>
    </row>
    <row r="21" spans="9:13" s="9" customFormat="1" x14ac:dyDescent="0.3">
      <c r="M21" s="41"/>
    </row>
    <row r="22" spans="9:13" s="9" customFormat="1" x14ac:dyDescent="0.3">
      <c r="J22" s="41"/>
      <c r="M22" s="41"/>
    </row>
    <row r="23" spans="9:13" s="9" customFormat="1" x14ac:dyDescent="0.3">
      <c r="I23" s="40"/>
      <c r="J23" s="40"/>
      <c r="M23" s="41"/>
    </row>
    <row r="24" spans="9:13" s="9" customFormat="1" x14ac:dyDescent="0.3">
      <c r="I24" s="42"/>
      <c r="J24" s="41"/>
    </row>
    <row r="25" spans="9:13" s="9" customFormat="1" x14ac:dyDescent="0.3">
      <c r="I25" s="42"/>
      <c r="J25" s="41"/>
    </row>
    <row r="26" spans="9:13" s="9" customFormat="1" x14ac:dyDescent="0.3">
      <c r="I26" s="42"/>
      <c r="J26" s="41"/>
    </row>
    <row r="27" spans="9:13" s="9" customFormat="1" x14ac:dyDescent="0.3">
      <c r="I27" s="42"/>
      <c r="J27" s="41"/>
    </row>
    <row r="28" spans="9:13" s="9" customFormat="1" x14ac:dyDescent="0.3">
      <c r="I28" s="42"/>
      <c r="J28" s="41"/>
    </row>
    <row r="29" spans="9:13" s="9" customFormat="1" x14ac:dyDescent="0.3">
      <c r="I29" s="42"/>
      <c r="J29" s="41"/>
    </row>
    <row r="30" spans="9:13" s="9" customFormat="1" x14ac:dyDescent="0.3"/>
    <row r="31" spans="9:13" s="9" customFormat="1" x14ac:dyDescent="0.3"/>
    <row r="32" spans="9:13" s="9" customFormat="1" x14ac:dyDescent="0.3"/>
    <row r="33" s="9" customFormat="1" x14ac:dyDescent="0.3"/>
    <row r="34" s="9" customFormat="1" x14ac:dyDescent="0.3"/>
    <row r="35" s="9" customFormat="1" x14ac:dyDescent="0.3"/>
    <row r="36" s="9" customFormat="1" x14ac:dyDescent="0.3"/>
    <row r="37" s="9" customFormat="1" x14ac:dyDescent="0.3"/>
    <row r="38" s="9" customFormat="1" x14ac:dyDescent="0.3"/>
    <row r="39" s="9" customFormat="1" x14ac:dyDescent="0.3"/>
    <row r="40" s="9" customFormat="1" x14ac:dyDescent="0.3"/>
    <row r="41" s="9" customFormat="1" x14ac:dyDescent="0.3"/>
    <row r="42" s="9" customFormat="1" x14ac:dyDescent="0.3"/>
    <row r="43" s="9" customFormat="1" x14ac:dyDescent="0.3"/>
    <row r="44" s="9" customFormat="1" x14ac:dyDescent="0.3"/>
    <row r="45" s="9" customFormat="1" x14ac:dyDescent="0.3"/>
    <row r="46" s="9" customFormat="1" x14ac:dyDescent="0.3"/>
    <row r="47" s="9" customFormat="1" x14ac:dyDescent="0.3"/>
    <row r="48" s="9" customFormat="1" x14ac:dyDescent="0.3"/>
    <row r="49" spans="9:9" s="9" customFormat="1" x14ac:dyDescent="0.3"/>
    <row r="50" spans="9:9" s="9" customFormat="1" x14ac:dyDescent="0.3"/>
    <row r="51" spans="9:9" s="9" customFormat="1" x14ac:dyDescent="0.3"/>
    <row r="52" spans="9:9" s="9" customFormat="1" x14ac:dyDescent="0.3"/>
    <row r="53" spans="9:9" s="9" customFormat="1" x14ac:dyDescent="0.3"/>
    <row r="54" spans="9:9" s="9" customFormat="1" x14ac:dyDescent="0.3"/>
    <row r="55" spans="9:9" s="9" customFormat="1" x14ac:dyDescent="0.3"/>
    <row r="56" spans="9:9" s="9" customFormat="1" x14ac:dyDescent="0.3"/>
    <row r="57" spans="9:9" s="9" customFormat="1" x14ac:dyDescent="0.3"/>
    <row r="58" spans="9:9" s="9" customFormat="1" x14ac:dyDescent="0.3"/>
    <row r="59" spans="9:9" s="9" customFormat="1" x14ac:dyDescent="0.3"/>
    <row r="60" spans="9:9" s="9" customFormat="1" x14ac:dyDescent="0.3"/>
    <row r="61" spans="9:9" s="9" customFormat="1" x14ac:dyDescent="0.3"/>
    <row r="62" spans="9:9" s="9" customFormat="1" x14ac:dyDescent="0.3"/>
    <row r="63" spans="9:9" s="9" customFormat="1" x14ac:dyDescent="0.2">
      <c r="I63" s="43"/>
    </row>
    <row r="64" spans="9:9" s="9" customFormat="1" x14ac:dyDescent="0.3"/>
    <row r="65" spans="10:11" s="9" customFormat="1" x14ac:dyDescent="0.3"/>
    <row r="66" spans="10:11" s="9" customFormat="1" x14ac:dyDescent="0.3">
      <c r="K66" s="44"/>
    </row>
    <row r="67" spans="10:11" s="9" customFormat="1" x14ac:dyDescent="0.3"/>
    <row r="68" spans="10:11" s="9" customFormat="1" x14ac:dyDescent="0.3"/>
    <row r="69" spans="10:11" s="9" customFormat="1" x14ac:dyDescent="0.3"/>
    <row r="70" spans="10:11" s="9" customFormat="1" x14ac:dyDescent="0.3">
      <c r="J70" s="44"/>
    </row>
    <row r="71" spans="10:11" s="9" customFormat="1" x14ac:dyDescent="0.3">
      <c r="J71" s="44"/>
    </row>
    <row r="72" spans="10:11" s="9" customFormat="1" x14ac:dyDescent="0.3">
      <c r="J72" s="44"/>
    </row>
    <row r="73" spans="10:11" s="9" customFormat="1" x14ac:dyDescent="0.3">
      <c r="J73" s="44"/>
    </row>
    <row r="74" spans="10:11" s="9" customFormat="1" x14ac:dyDescent="0.3">
      <c r="J74" s="44"/>
    </row>
    <row r="75" spans="10:11" s="9" customFormat="1" x14ac:dyDescent="0.3">
      <c r="J75" s="44"/>
    </row>
    <row r="76" spans="10:11" s="9" customFormat="1" x14ac:dyDescent="0.3">
      <c r="J76" s="44"/>
    </row>
    <row r="77" spans="10:11" s="9" customFormat="1" x14ac:dyDescent="0.3">
      <c r="J77" s="44"/>
    </row>
    <row r="78" spans="10:11" s="9" customFormat="1" x14ac:dyDescent="0.3">
      <c r="J78" s="44"/>
    </row>
    <row r="79" spans="10:11" s="9" customFormat="1" x14ac:dyDescent="0.3">
      <c r="J79" s="44"/>
    </row>
    <row r="80" spans="10:11" s="9" customFormat="1" x14ac:dyDescent="0.3">
      <c r="J80" s="44"/>
    </row>
    <row r="81" spans="10:10" s="9" customFormat="1" x14ac:dyDescent="0.3">
      <c r="J81" s="44"/>
    </row>
    <row r="82" spans="10:10" s="9" customFormat="1" x14ac:dyDescent="0.3">
      <c r="J82" s="44"/>
    </row>
    <row r="83" spans="10:10" s="9" customFormat="1" x14ac:dyDescent="0.3">
      <c r="J83" s="44"/>
    </row>
    <row r="84" spans="10:10" s="9" customFormat="1" x14ac:dyDescent="0.3">
      <c r="J84" s="44"/>
    </row>
    <row r="85" spans="10:10" s="9" customFormat="1" x14ac:dyDescent="0.3">
      <c r="J85" s="44"/>
    </row>
    <row r="86" spans="10:10" s="9" customFormat="1" x14ac:dyDescent="0.3">
      <c r="J86" s="44"/>
    </row>
    <row r="87" spans="10:10" s="9" customFormat="1" x14ac:dyDescent="0.3">
      <c r="J87" s="44"/>
    </row>
    <row r="88" spans="10:10" s="9" customFormat="1" x14ac:dyDescent="0.3">
      <c r="J88" s="44"/>
    </row>
    <row r="89" spans="10:10" s="9" customFormat="1" x14ac:dyDescent="0.3">
      <c r="J89" s="44"/>
    </row>
    <row r="90" spans="10:10" s="9" customFormat="1" x14ac:dyDescent="0.3">
      <c r="J90" s="44"/>
    </row>
    <row r="91" spans="10:10" s="9" customFormat="1" x14ac:dyDescent="0.3">
      <c r="J91" s="44"/>
    </row>
    <row r="92" spans="10:10" s="9" customFormat="1" x14ac:dyDescent="0.3">
      <c r="J92" s="44"/>
    </row>
    <row r="93" spans="10:10" s="9" customFormat="1" x14ac:dyDescent="0.3">
      <c r="J93" s="44"/>
    </row>
    <row r="94" spans="10:10" s="9" customFormat="1" x14ac:dyDescent="0.3">
      <c r="J94" s="44"/>
    </row>
    <row r="95" spans="10:10" s="9" customFormat="1" x14ac:dyDescent="0.3">
      <c r="J95" s="44"/>
    </row>
    <row r="96" spans="10:10" s="9" customFormat="1" x14ac:dyDescent="0.3">
      <c r="J96" s="44"/>
    </row>
    <row r="97" spans="10:10" s="9" customFormat="1" x14ac:dyDescent="0.3">
      <c r="J97" s="44"/>
    </row>
    <row r="98" spans="10:10" s="9" customFormat="1" x14ac:dyDescent="0.3">
      <c r="J98" s="44"/>
    </row>
    <row r="99" spans="10:10" s="9" customFormat="1" x14ac:dyDescent="0.3">
      <c r="J99" s="44"/>
    </row>
    <row r="100" spans="10:10" s="9" customFormat="1" x14ac:dyDescent="0.3">
      <c r="J100" s="44"/>
    </row>
    <row r="101" spans="10:10" s="9" customFormat="1" x14ac:dyDescent="0.3">
      <c r="J101" s="44"/>
    </row>
    <row r="102" spans="10:10" s="9" customFormat="1" x14ac:dyDescent="0.3">
      <c r="J102" s="44"/>
    </row>
    <row r="103" spans="10:10" s="9" customFormat="1" x14ac:dyDescent="0.3">
      <c r="J103" s="44"/>
    </row>
    <row r="104" spans="10:10" s="9" customFormat="1" x14ac:dyDescent="0.3">
      <c r="J104" s="44"/>
    </row>
    <row r="105" spans="10:10" s="9" customFormat="1" x14ac:dyDescent="0.3">
      <c r="J105" s="44"/>
    </row>
    <row r="106" spans="10:10" s="9" customFormat="1" x14ac:dyDescent="0.3">
      <c r="J106" s="44"/>
    </row>
    <row r="107" spans="10:10" s="9" customFormat="1" x14ac:dyDescent="0.3">
      <c r="J107" s="44"/>
    </row>
    <row r="108" spans="10:10" s="9" customFormat="1" x14ac:dyDescent="0.3">
      <c r="J108" s="44"/>
    </row>
    <row r="109" spans="10:10" s="9" customFormat="1" x14ac:dyDescent="0.3">
      <c r="J109" s="44"/>
    </row>
    <row r="110" spans="10:10" s="9" customFormat="1" x14ac:dyDescent="0.3">
      <c r="J110" s="44"/>
    </row>
    <row r="111" spans="10:10" s="9" customFormat="1" x14ac:dyDescent="0.3">
      <c r="J111" s="44"/>
    </row>
    <row r="112" spans="10:10" s="9" customFormat="1" x14ac:dyDescent="0.3">
      <c r="J112" s="44"/>
    </row>
    <row r="113" spans="10:10" s="9" customFormat="1" x14ac:dyDescent="0.3">
      <c r="J113" s="44"/>
    </row>
    <row r="114" spans="10:10" s="9" customFormat="1" x14ac:dyDescent="0.3">
      <c r="J114" s="44"/>
    </row>
    <row r="115" spans="10:10" s="9" customFormat="1" x14ac:dyDescent="0.3">
      <c r="J115" s="44"/>
    </row>
    <row r="116" spans="10:10" s="9" customFormat="1" x14ac:dyDescent="0.3">
      <c r="J116" s="44"/>
    </row>
    <row r="117" spans="10:10" s="9" customFormat="1" x14ac:dyDescent="0.3">
      <c r="J117" s="44"/>
    </row>
    <row r="118" spans="10:10" s="9" customFormat="1" x14ac:dyDescent="0.3">
      <c r="J118" s="44"/>
    </row>
    <row r="119" spans="10:10" s="9" customFormat="1" x14ac:dyDescent="0.3">
      <c r="J119" s="44"/>
    </row>
    <row r="120" spans="10:10" s="9" customFormat="1" x14ac:dyDescent="0.3">
      <c r="J120" s="44"/>
    </row>
    <row r="121" spans="10:10" s="9" customFormat="1" x14ac:dyDescent="0.3">
      <c r="J121" s="44"/>
    </row>
    <row r="122" spans="10:10" s="9" customFormat="1" x14ac:dyDescent="0.3">
      <c r="J122" s="44"/>
    </row>
    <row r="123" spans="10:10" s="9" customFormat="1" x14ac:dyDescent="0.3">
      <c r="J123" s="44"/>
    </row>
    <row r="124" spans="10:10" s="9" customFormat="1" x14ac:dyDescent="0.3">
      <c r="J124" s="44"/>
    </row>
    <row r="125" spans="10:10" s="9" customFormat="1" x14ac:dyDescent="0.3">
      <c r="J125" s="44"/>
    </row>
    <row r="126" spans="10:10" s="9" customFormat="1" x14ac:dyDescent="0.3">
      <c r="J126" s="44"/>
    </row>
    <row r="127" spans="10:10" s="9" customFormat="1" x14ac:dyDescent="0.3">
      <c r="J127" s="44"/>
    </row>
    <row r="128" spans="10:10" s="9" customFormat="1" x14ac:dyDescent="0.3">
      <c r="J128" s="44"/>
    </row>
    <row r="129" spans="10:10" s="9" customFormat="1" x14ac:dyDescent="0.3">
      <c r="J129" s="44"/>
    </row>
    <row r="130" spans="10:10" s="9" customFormat="1" x14ac:dyDescent="0.3">
      <c r="J130" s="44"/>
    </row>
    <row r="131" spans="10:10" s="9" customFormat="1" x14ac:dyDescent="0.3">
      <c r="J131" s="44"/>
    </row>
    <row r="132" spans="10:10" s="9" customFormat="1" x14ac:dyDescent="0.3">
      <c r="J132" s="44"/>
    </row>
    <row r="133" spans="10:10" s="9" customFormat="1" x14ac:dyDescent="0.3">
      <c r="J133" s="44"/>
    </row>
    <row r="134" spans="10:10" s="9" customFormat="1" x14ac:dyDescent="0.3">
      <c r="J134" s="44"/>
    </row>
    <row r="135" spans="10:10" s="9" customFormat="1" x14ac:dyDescent="0.3">
      <c r="J135" s="44"/>
    </row>
    <row r="136" spans="10:10" s="9" customFormat="1" x14ac:dyDescent="0.3">
      <c r="J136" s="44"/>
    </row>
    <row r="137" spans="10:10" s="9" customFormat="1" x14ac:dyDescent="0.3">
      <c r="J137" s="44"/>
    </row>
    <row r="138" spans="10:10" s="9" customFormat="1" x14ac:dyDescent="0.3">
      <c r="J138" s="44"/>
    </row>
    <row r="139" spans="10:10" s="9" customFormat="1" x14ac:dyDescent="0.3">
      <c r="J139" s="44"/>
    </row>
    <row r="140" spans="10:10" s="9" customFormat="1" x14ac:dyDescent="0.3">
      <c r="J140" s="44"/>
    </row>
    <row r="141" spans="10:10" s="9" customFormat="1" x14ac:dyDescent="0.3">
      <c r="J141" s="44"/>
    </row>
    <row r="142" spans="10:10" s="9" customFormat="1" x14ac:dyDescent="0.3">
      <c r="J142" s="44"/>
    </row>
    <row r="143" spans="10:10" s="9" customFormat="1" x14ac:dyDescent="0.3">
      <c r="J143" s="44"/>
    </row>
    <row r="144" spans="10:10" s="9" customFormat="1" x14ac:dyDescent="0.3">
      <c r="J144" s="44"/>
    </row>
    <row r="145" spans="10:10" s="9" customFormat="1" x14ac:dyDescent="0.3">
      <c r="J145" s="44"/>
    </row>
    <row r="146" spans="10:10" s="9" customFormat="1" x14ac:dyDescent="0.3">
      <c r="J146" s="44"/>
    </row>
    <row r="147" spans="10:10" s="9" customFormat="1" x14ac:dyDescent="0.3">
      <c r="J147" s="44"/>
    </row>
    <row r="148" spans="10:10" s="9" customFormat="1" x14ac:dyDescent="0.3">
      <c r="J148" s="44"/>
    </row>
    <row r="149" spans="10:10" s="9" customFormat="1" x14ac:dyDescent="0.3">
      <c r="J149" s="44"/>
    </row>
    <row r="150" spans="10:10" s="9" customFormat="1" x14ac:dyDescent="0.3">
      <c r="J150" s="44"/>
    </row>
    <row r="151" spans="10:10" s="9" customFormat="1" x14ac:dyDescent="0.3">
      <c r="J151" s="44"/>
    </row>
    <row r="152" spans="10:10" s="9" customFormat="1" x14ac:dyDescent="0.3">
      <c r="J152" s="44"/>
    </row>
    <row r="153" spans="10:10" s="9" customFormat="1" x14ac:dyDescent="0.3">
      <c r="J153" s="44"/>
    </row>
    <row r="154" spans="10:10" s="9" customFormat="1" x14ac:dyDescent="0.3">
      <c r="J154" s="44"/>
    </row>
    <row r="155" spans="10:10" s="9" customFormat="1" x14ac:dyDescent="0.3">
      <c r="J155" s="44"/>
    </row>
    <row r="156" spans="10:10" s="9" customFormat="1" x14ac:dyDescent="0.3">
      <c r="J156" s="44"/>
    </row>
    <row r="157" spans="10:10" s="9" customFormat="1" x14ac:dyDescent="0.3">
      <c r="J157" s="44"/>
    </row>
    <row r="158" spans="10:10" s="9" customFormat="1" x14ac:dyDescent="0.3">
      <c r="J158" s="44"/>
    </row>
    <row r="159" spans="10:10" s="9" customFormat="1" x14ac:dyDescent="0.3">
      <c r="J159" s="44"/>
    </row>
    <row r="160" spans="10:10" s="9" customFormat="1" x14ac:dyDescent="0.3">
      <c r="J160" s="44"/>
    </row>
    <row r="161" spans="10:10" s="9" customFormat="1" x14ac:dyDescent="0.3">
      <c r="J161" s="44"/>
    </row>
    <row r="162" spans="10:10" s="9" customFormat="1" x14ac:dyDescent="0.3">
      <c r="J162" s="44"/>
    </row>
    <row r="163" spans="10:10" s="9" customFormat="1" x14ac:dyDescent="0.3">
      <c r="J163" s="44"/>
    </row>
    <row r="164" spans="10:10" s="9" customFormat="1" x14ac:dyDescent="0.3">
      <c r="J164" s="44"/>
    </row>
    <row r="165" spans="10:10" s="9" customFormat="1" x14ac:dyDescent="0.3">
      <c r="J165" s="44"/>
    </row>
    <row r="166" spans="10:10" s="9" customFormat="1" x14ac:dyDescent="0.3">
      <c r="J166" s="44"/>
    </row>
    <row r="167" spans="10:10" s="9" customFormat="1" x14ac:dyDescent="0.3">
      <c r="J167" s="44"/>
    </row>
    <row r="168" spans="10:10" s="9" customFormat="1" x14ac:dyDescent="0.3">
      <c r="J168" s="44"/>
    </row>
    <row r="169" spans="10:10" s="9" customFormat="1" x14ac:dyDescent="0.3">
      <c r="J169" s="44"/>
    </row>
    <row r="170" spans="10:10" s="9" customFormat="1" x14ac:dyDescent="0.3">
      <c r="J170" s="44"/>
    </row>
    <row r="171" spans="10:10" s="9" customFormat="1" x14ac:dyDescent="0.3">
      <c r="J171" s="44"/>
    </row>
    <row r="172" spans="10:10" s="9" customFormat="1" x14ac:dyDescent="0.3">
      <c r="J172" s="44"/>
    </row>
    <row r="173" spans="10:10" s="9" customFormat="1" x14ac:dyDescent="0.3">
      <c r="J173" s="44"/>
    </row>
    <row r="174" spans="10:10" s="9" customFormat="1" x14ac:dyDescent="0.3">
      <c r="J174" s="44"/>
    </row>
    <row r="175" spans="10:10" s="9" customFormat="1" x14ac:dyDescent="0.3">
      <c r="J175" s="44"/>
    </row>
    <row r="176" spans="10:10" s="9" customFormat="1" x14ac:dyDescent="0.3">
      <c r="J176" s="44"/>
    </row>
    <row r="177" spans="10:10" s="9" customFormat="1" x14ac:dyDescent="0.3">
      <c r="J177" s="44"/>
    </row>
    <row r="178" spans="10:10" s="9" customFormat="1" x14ac:dyDescent="0.3">
      <c r="J178" s="44"/>
    </row>
    <row r="179" spans="10:10" s="9" customFormat="1" x14ac:dyDescent="0.3">
      <c r="J179" s="44"/>
    </row>
    <row r="180" spans="10:10" s="9" customFormat="1" x14ac:dyDescent="0.3">
      <c r="J180" s="44"/>
    </row>
    <row r="181" spans="10:10" s="9" customFormat="1" x14ac:dyDescent="0.3">
      <c r="J181" s="44"/>
    </row>
    <row r="182" spans="10:10" s="9" customFormat="1" x14ac:dyDescent="0.3">
      <c r="J182" s="44"/>
    </row>
    <row r="183" spans="10:10" s="9" customFormat="1" x14ac:dyDescent="0.3">
      <c r="J183" s="44"/>
    </row>
    <row r="184" spans="10:10" s="9" customFormat="1" x14ac:dyDescent="0.3">
      <c r="J184" s="44"/>
    </row>
    <row r="185" spans="10:10" s="9" customFormat="1" x14ac:dyDescent="0.3">
      <c r="J185" s="44"/>
    </row>
    <row r="186" spans="10:10" s="9" customFormat="1" x14ac:dyDescent="0.3">
      <c r="J186" s="44"/>
    </row>
    <row r="187" spans="10:10" s="9" customFormat="1" x14ac:dyDescent="0.3">
      <c r="J187" s="44"/>
    </row>
    <row r="188" spans="10:10" s="9" customFormat="1" x14ac:dyDescent="0.3">
      <c r="J188" s="44"/>
    </row>
    <row r="189" spans="10:10" s="9" customFormat="1" x14ac:dyDescent="0.3">
      <c r="J189" s="44"/>
    </row>
    <row r="190" spans="10:10" s="9" customFormat="1" x14ac:dyDescent="0.3">
      <c r="J190" s="44"/>
    </row>
    <row r="191" spans="10:10" s="9" customFormat="1" x14ac:dyDescent="0.3">
      <c r="J191" s="44"/>
    </row>
    <row r="192" spans="10:10" s="9" customFormat="1" x14ac:dyDescent="0.3">
      <c r="J192" s="44"/>
    </row>
    <row r="193" spans="10:10" s="9" customFormat="1" x14ac:dyDescent="0.3">
      <c r="J193" s="44"/>
    </row>
    <row r="194" spans="10:10" s="9" customFormat="1" x14ac:dyDescent="0.3">
      <c r="J194" s="44"/>
    </row>
    <row r="195" spans="10:10" s="9" customFormat="1" x14ac:dyDescent="0.3">
      <c r="J195" s="44"/>
    </row>
    <row r="196" spans="10:10" s="9" customFormat="1" x14ac:dyDescent="0.3">
      <c r="J196" s="44"/>
    </row>
    <row r="197" spans="10:10" s="9" customFormat="1" x14ac:dyDescent="0.3">
      <c r="J197" s="44"/>
    </row>
    <row r="198" spans="10:10" s="9" customFormat="1" x14ac:dyDescent="0.3">
      <c r="J198" s="44"/>
    </row>
    <row r="199" spans="10:10" s="9" customFormat="1" x14ac:dyDescent="0.3">
      <c r="J199" s="44"/>
    </row>
    <row r="200" spans="10:10" s="9" customFormat="1" x14ac:dyDescent="0.3">
      <c r="J200" s="44"/>
    </row>
    <row r="201" spans="10:10" s="9" customFormat="1" x14ac:dyDescent="0.3">
      <c r="J201" s="44"/>
    </row>
    <row r="202" spans="10:10" s="9" customFormat="1" x14ac:dyDescent="0.3">
      <c r="J202" s="44"/>
    </row>
    <row r="203" spans="10:10" s="9" customFormat="1" x14ac:dyDescent="0.3">
      <c r="J203" s="44"/>
    </row>
    <row r="204" spans="10:10" s="9" customFormat="1" x14ac:dyDescent="0.3">
      <c r="J204" s="44"/>
    </row>
    <row r="205" spans="10:10" s="9" customFormat="1" x14ac:dyDescent="0.3">
      <c r="J205" s="44"/>
    </row>
    <row r="206" spans="10:10" s="9" customFormat="1" x14ac:dyDescent="0.3">
      <c r="J206" s="44"/>
    </row>
    <row r="207" spans="10:10" s="9" customFormat="1" x14ac:dyDescent="0.3">
      <c r="J207" s="44"/>
    </row>
    <row r="208" spans="10:10" s="9" customFormat="1" x14ac:dyDescent="0.3">
      <c r="J208" s="44"/>
    </row>
    <row r="209" spans="10:10" s="9" customFormat="1" x14ac:dyDescent="0.3">
      <c r="J209" s="44"/>
    </row>
    <row r="210" spans="10:10" s="9" customFormat="1" x14ac:dyDescent="0.3">
      <c r="J210" s="44"/>
    </row>
    <row r="211" spans="10:10" s="9" customFormat="1" x14ac:dyDescent="0.3">
      <c r="J211" s="44"/>
    </row>
    <row r="212" spans="10:10" s="9" customFormat="1" x14ac:dyDescent="0.3">
      <c r="J212" s="44"/>
    </row>
    <row r="213" spans="10:10" s="9" customFormat="1" x14ac:dyDescent="0.3">
      <c r="J213" s="44"/>
    </row>
    <row r="214" spans="10:10" s="9" customFormat="1" x14ac:dyDescent="0.3">
      <c r="J214" s="44"/>
    </row>
    <row r="215" spans="10:10" s="9" customFormat="1" x14ac:dyDescent="0.3">
      <c r="J215" s="44"/>
    </row>
    <row r="216" spans="10:10" s="9" customFormat="1" x14ac:dyDescent="0.3">
      <c r="J216" s="44"/>
    </row>
    <row r="217" spans="10:10" s="9" customFormat="1" x14ac:dyDescent="0.3">
      <c r="J217" s="44"/>
    </row>
    <row r="218" spans="10:10" s="9" customFormat="1" x14ac:dyDescent="0.3">
      <c r="J218" s="44"/>
    </row>
    <row r="219" spans="10:10" s="9" customFormat="1" x14ac:dyDescent="0.3">
      <c r="J219" s="44"/>
    </row>
    <row r="220" spans="10:10" s="9" customFormat="1" x14ac:dyDescent="0.3">
      <c r="J220" s="44"/>
    </row>
    <row r="221" spans="10:10" s="9" customFormat="1" x14ac:dyDescent="0.3">
      <c r="J221" s="44"/>
    </row>
    <row r="222" spans="10:10" s="9" customFormat="1" x14ac:dyDescent="0.3">
      <c r="J222" s="44"/>
    </row>
    <row r="223" spans="10:10" s="9" customFormat="1" x14ac:dyDescent="0.3">
      <c r="J223" s="44"/>
    </row>
    <row r="224" spans="10:10" s="9" customFormat="1" x14ac:dyDescent="0.3">
      <c r="J224" s="44"/>
    </row>
    <row r="225" spans="10:10" s="9" customFormat="1" x14ac:dyDescent="0.3">
      <c r="J225" s="44"/>
    </row>
    <row r="226" spans="10:10" s="9" customFormat="1" x14ac:dyDescent="0.3">
      <c r="J226" s="44"/>
    </row>
    <row r="227" spans="10:10" s="9" customFormat="1" x14ac:dyDescent="0.3">
      <c r="J227" s="44"/>
    </row>
    <row r="228" spans="10:10" s="9" customFormat="1" x14ac:dyDescent="0.3">
      <c r="J228" s="44"/>
    </row>
    <row r="229" spans="10:10" s="9" customFormat="1" x14ac:dyDescent="0.3">
      <c r="J229" s="44"/>
    </row>
    <row r="230" spans="10:10" s="9" customFormat="1" x14ac:dyDescent="0.3">
      <c r="J230" s="44"/>
    </row>
    <row r="231" spans="10:10" s="9" customFormat="1" x14ac:dyDescent="0.3">
      <c r="J231" s="44"/>
    </row>
    <row r="232" spans="10:10" s="9" customFormat="1" x14ac:dyDescent="0.3">
      <c r="J232" s="44"/>
    </row>
    <row r="233" spans="10:10" s="9" customFormat="1" x14ac:dyDescent="0.3">
      <c r="J233" s="44"/>
    </row>
    <row r="234" spans="10:10" s="9" customFormat="1" x14ac:dyDescent="0.3">
      <c r="J234" s="44"/>
    </row>
    <row r="235" spans="10:10" s="9" customFormat="1" x14ac:dyDescent="0.3">
      <c r="J235" s="44"/>
    </row>
    <row r="236" spans="10:10" s="9" customFormat="1" x14ac:dyDescent="0.3">
      <c r="J236" s="44"/>
    </row>
    <row r="237" spans="10:10" s="9" customFormat="1" x14ac:dyDescent="0.3">
      <c r="J237" s="44"/>
    </row>
    <row r="238" spans="10:10" s="9" customFormat="1" x14ac:dyDescent="0.3">
      <c r="J238" s="44"/>
    </row>
    <row r="239" spans="10:10" s="9" customFormat="1" x14ac:dyDescent="0.3">
      <c r="J239" s="44"/>
    </row>
    <row r="240" spans="10:10" s="9" customFormat="1" x14ac:dyDescent="0.3">
      <c r="J240" s="44"/>
    </row>
    <row r="241" spans="10:10" s="9" customFormat="1" x14ac:dyDescent="0.3">
      <c r="J241" s="44"/>
    </row>
    <row r="242" spans="10:10" s="9" customFormat="1" x14ac:dyDescent="0.3">
      <c r="J242" s="44"/>
    </row>
    <row r="243" spans="10:10" s="9" customFormat="1" x14ac:dyDescent="0.3">
      <c r="J243" s="44"/>
    </row>
    <row r="244" spans="10:10" s="9" customFormat="1" x14ac:dyDescent="0.3">
      <c r="J244" s="44"/>
    </row>
    <row r="245" spans="10:10" s="9" customFormat="1" x14ac:dyDescent="0.3">
      <c r="J245" s="44"/>
    </row>
    <row r="246" spans="10:10" s="9" customFormat="1" x14ac:dyDescent="0.3">
      <c r="J246" s="44"/>
    </row>
    <row r="247" spans="10:10" s="9" customFormat="1" x14ac:dyDescent="0.3">
      <c r="J247" s="44"/>
    </row>
    <row r="248" spans="10:10" s="9" customFormat="1" x14ac:dyDescent="0.3">
      <c r="J248" s="44"/>
    </row>
    <row r="249" spans="10:10" s="9" customFormat="1" x14ac:dyDescent="0.3">
      <c r="J249" s="44"/>
    </row>
    <row r="250" spans="10:10" s="9" customFormat="1" x14ac:dyDescent="0.3">
      <c r="J250" s="44"/>
    </row>
    <row r="251" spans="10:10" s="9" customFormat="1" x14ac:dyDescent="0.3">
      <c r="J251" s="44"/>
    </row>
    <row r="252" spans="10:10" s="9" customFormat="1" x14ac:dyDescent="0.3">
      <c r="J252" s="44"/>
    </row>
    <row r="253" spans="10:10" s="9" customFormat="1" x14ac:dyDescent="0.3">
      <c r="J253" s="44"/>
    </row>
    <row r="254" spans="10:10" s="9" customFormat="1" x14ac:dyDescent="0.3">
      <c r="J254" s="44"/>
    </row>
    <row r="255" spans="10:10" s="9" customFormat="1" x14ac:dyDescent="0.3">
      <c r="J255" s="44"/>
    </row>
    <row r="256" spans="10:10" s="9" customFormat="1" x14ac:dyDescent="0.3">
      <c r="J256" s="44"/>
    </row>
    <row r="257" spans="10:10" s="9" customFormat="1" x14ac:dyDescent="0.3">
      <c r="J257" s="44"/>
    </row>
    <row r="258" spans="10:10" s="9" customFormat="1" x14ac:dyDescent="0.3">
      <c r="J258" s="44"/>
    </row>
    <row r="259" spans="10:10" s="9" customFormat="1" x14ac:dyDescent="0.3">
      <c r="J259" s="44"/>
    </row>
    <row r="260" spans="10:10" s="9" customFormat="1" x14ac:dyDescent="0.3">
      <c r="J260" s="44"/>
    </row>
    <row r="261" spans="10:10" s="9" customFormat="1" x14ac:dyDescent="0.3">
      <c r="J261" s="44"/>
    </row>
    <row r="262" spans="10:10" s="9" customFormat="1" x14ac:dyDescent="0.3">
      <c r="J262" s="44"/>
    </row>
    <row r="263" spans="10:10" s="9" customFormat="1" x14ac:dyDescent="0.3">
      <c r="J263" s="44"/>
    </row>
    <row r="264" spans="10:10" s="9" customFormat="1" x14ac:dyDescent="0.3">
      <c r="J264" s="44"/>
    </row>
    <row r="265" spans="10:10" s="9" customFormat="1" x14ac:dyDescent="0.3">
      <c r="J265" s="44"/>
    </row>
    <row r="266" spans="10:10" s="9" customFormat="1" x14ac:dyDescent="0.3">
      <c r="J266" s="44"/>
    </row>
    <row r="267" spans="10:10" s="9" customFormat="1" x14ac:dyDescent="0.3">
      <c r="J267" s="44"/>
    </row>
    <row r="268" spans="10:10" s="9" customFormat="1" x14ac:dyDescent="0.3">
      <c r="J268" s="44"/>
    </row>
    <row r="269" spans="10:10" s="9" customFormat="1" x14ac:dyDescent="0.3">
      <c r="J269" s="44"/>
    </row>
    <row r="270" spans="10:10" s="9" customFormat="1" x14ac:dyDescent="0.3">
      <c r="J270" s="44"/>
    </row>
    <row r="271" spans="10:10" s="9" customFormat="1" x14ac:dyDescent="0.3">
      <c r="J271" s="44"/>
    </row>
    <row r="272" spans="10:10" s="9" customFormat="1" x14ac:dyDescent="0.3">
      <c r="J272" s="44"/>
    </row>
    <row r="273" spans="10:10" s="9" customFormat="1" x14ac:dyDescent="0.3">
      <c r="J273" s="44"/>
    </row>
    <row r="274" spans="10:10" s="9" customFormat="1" x14ac:dyDescent="0.3">
      <c r="J274" s="44"/>
    </row>
    <row r="275" spans="10:10" s="9" customFormat="1" x14ac:dyDescent="0.3">
      <c r="J275" s="44"/>
    </row>
    <row r="276" spans="10:10" s="9" customFormat="1" x14ac:dyDescent="0.3">
      <c r="J276" s="44"/>
    </row>
    <row r="277" spans="10:10" s="9" customFormat="1" x14ac:dyDescent="0.3">
      <c r="J277" s="44"/>
    </row>
    <row r="278" spans="10:10" s="9" customFormat="1" x14ac:dyDescent="0.3">
      <c r="J278" s="44"/>
    </row>
    <row r="279" spans="10:10" s="9" customFormat="1" x14ac:dyDescent="0.3">
      <c r="J279" s="44"/>
    </row>
    <row r="280" spans="10:10" s="9" customFormat="1" x14ac:dyDescent="0.3">
      <c r="J280" s="44"/>
    </row>
    <row r="281" spans="10:10" s="9" customFormat="1" x14ac:dyDescent="0.3">
      <c r="J281" s="44"/>
    </row>
    <row r="282" spans="10:10" s="9" customFormat="1" x14ac:dyDescent="0.3">
      <c r="J282" s="44"/>
    </row>
    <row r="283" spans="10:10" s="9" customFormat="1" x14ac:dyDescent="0.3">
      <c r="J283" s="44"/>
    </row>
    <row r="284" spans="10:10" s="9" customFormat="1" x14ac:dyDescent="0.3">
      <c r="J284" s="44"/>
    </row>
    <row r="285" spans="10:10" s="9" customFormat="1" x14ac:dyDescent="0.3">
      <c r="J285" s="44"/>
    </row>
    <row r="286" spans="10:10" s="9" customFormat="1" x14ac:dyDescent="0.3">
      <c r="J286" s="44"/>
    </row>
    <row r="287" spans="10:10" s="9" customFormat="1" x14ac:dyDescent="0.3">
      <c r="J287" s="44"/>
    </row>
    <row r="288" spans="10:10" s="9" customFormat="1" x14ac:dyDescent="0.3">
      <c r="J288" s="44"/>
    </row>
    <row r="289" spans="10:10" s="9" customFormat="1" x14ac:dyDescent="0.3">
      <c r="J289" s="44"/>
    </row>
    <row r="290" spans="10:10" s="9" customFormat="1" x14ac:dyDescent="0.3">
      <c r="J290" s="44"/>
    </row>
    <row r="291" spans="10:10" s="9" customFormat="1" x14ac:dyDescent="0.3">
      <c r="J291" s="44"/>
    </row>
    <row r="292" spans="10:10" s="9" customFormat="1" x14ac:dyDescent="0.3">
      <c r="J292" s="44"/>
    </row>
    <row r="293" spans="10:10" s="9" customFormat="1" x14ac:dyDescent="0.3">
      <c r="J293" s="44"/>
    </row>
    <row r="294" spans="10:10" s="9" customFormat="1" x14ac:dyDescent="0.3">
      <c r="J294" s="44"/>
    </row>
    <row r="295" spans="10:10" s="9" customFormat="1" x14ac:dyDescent="0.3">
      <c r="J295" s="44"/>
    </row>
    <row r="296" spans="10:10" s="9" customFormat="1" x14ac:dyDescent="0.3">
      <c r="J296" s="44"/>
    </row>
    <row r="297" spans="10:10" s="9" customFormat="1" x14ac:dyDescent="0.3">
      <c r="J297" s="44"/>
    </row>
    <row r="298" spans="10:10" s="9" customFormat="1" x14ac:dyDescent="0.3">
      <c r="J298" s="44"/>
    </row>
    <row r="299" spans="10:10" s="9" customFormat="1" x14ac:dyDescent="0.3">
      <c r="J299" s="44"/>
    </row>
    <row r="300" spans="10:10" s="9" customFormat="1" x14ac:dyDescent="0.3">
      <c r="J300" s="44"/>
    </row>
    <row r="301" spans="10:10" s="9" customFormat="1" x14ac:dyDescent="0.3">
      <c r="J301" s="44"/>
    </row>
    <row r="302" spans="10:10" s="9" customFormat="1" x14ac:dyDescent="0.3">
      <c r="J302" s="44"/>
    </row>
    <row r="303" spans="10:10" s="9" customFormat="1" x14ac:dyDescent="0.3">
      <c r="J303" s="44"/>
    </row>
    <row r="304" spans="10:10" s="9" customFormat="1" x14ac:dyDescent="0.3">
      <c r="J304" s="44"/>
    </row>
    <row r="305" spans="10:10" s="9" customFormat="1" x14ac:dyDescent="0.3">
      <c r="J305" s="44"/>
    </row>
    <row r="306" spans="10:10" s="9" customFormat="1" x14ac:dyDescent="0.3">
      <c r="J306" s="44"/>
    </row>
    <row r="307" spans="10:10" s="9" customFormat="1" x14ac:dyDescent="0.3">
      <c r="J307" s="44"/>
    </row>
    <row r="308" spans="10:10" s="9" customFormat="1" x14ac:dyDescent="0.3">
      <c r="J308" s="44"/>
    </row>
    <row r="309" spans="10:10" s="9" customFormat="1" x14ac:dyDescent="0.3">
      <c r="J309" s="44"/>
    </row>
    <row r="310" spans="10:10" s="9" customFormat="1" x14ac:dyDescent="0.3">
      <c r="J310" s="44"/>
    </row>
    <row r="311" spans="10:10" s="9" customFormat="1" x14ac:dyDescent="0.3">
      <c r="J311" s="44"/>
    </row>
    <row r="312" spans="10:10" s="9" customFormat="1" x14ac:dyDescent="0.3">
      <c r="J312" s="44"/>
    </row>
    <row r="313" spans="10:10" s="9" customFormat="1" x14ac:dyDescent="0.3">
      <c r="J313" s="44"/>
    </row>
    <row r="314" spans="10:10" s="9" customFormat="1" x14ac:dyDescent="0.3">
      <c r="J314" s="44"/>
    </row>
    <row r="315" spans="10:10" s="9" customFormat="1" x14ac:dyDescent="0.3">
      <c r="J315" s="44"/>
    </row>
    <row r="316" spans="10:10" s="9" customFormat="1" x14ac:dyDescent="0.3">
      <c r="J316" s="44"/>
    </row>
    <row r="317" spans="10:10" s="9" customFormat="1" x14ac:dyDescent="0.3">
      <c r="J317" s="44"/>
    </row>
    <row r="318" spans="10:10" s="9" customFormat="1" x14ac:dyDescent="0.3">
      <c r="J318" s="44"/>
    </row>
    <row r="319" spans="10:10" s="9" customFormat="1" x14ac:dyDescent="0.3">
      <c r="J319" s="44"/>
    </row>
    <row r="320" spans="10:10" s="9" customFormat="1" x14ac:dyDescent="0.3">
      <c r="J320" s="44"/>
    </row>
    <row r="321" spans="10:10" s="9" customFormat="1" x14ac:dyDescent="0.3">
      <c r="J321" s="44"/>
    </row>
    <row r="322" spans="10:10" s="9" customFormat="1" x14ac:dyDescent="0.3">
      <c r="J322" s="44"/>
    </row>
    <row r="323" spans="10:10" s="9" customFormat="1" x14ac:dyDescent="0.3">
      <c r="J323" s="44"/>
    </row>
    <row r="324" spans="10:10" s="9" customFormat="1" x14ac:dyDescent="0.3">
      <c r="J324" s="44"/>
    </row>
    <row r="325" spans="10:10" s="9" customFormat="1" x14ac:dyDescent="0.3">
      <c r="J325" s="44"/>
    </row>
    <row r="326" spans="10:10" s="9" customFormat="1" x14ac:dyDescent="0.3">
      <c r="J326" s="44"/>
    </row>
    <row r="327" spans="10:10" s="9" customFormat="1" x14ac:dyDescent="0.3">
      <c r="J327" s="44"/>
    </row>
    <row r="328" spans="10:10" s="9" customFormat="1" x14ac:dyDescent="0.3">
      <c r="J328" s="44"/>
    </row>
    <row r="329" spans="10:10" s="9" customFormat="1" x14ac:dyDescent="0.3">
      <c r="J329" s="44"/>
    </row>
    <row r="330" spans="10:10" s="9" customFormat="1" x14ac:dyDescent="0.3">
      <c r="J330" s="44"/>
    </row>
    <row r="331" spans="10:10" s="9" customFormat="1" x14ac:dyDescent="0.3">
      <c r="J331" s="44"/>
    </row>
    <row r="332" spans="10:10" s="9" customFormat="1" x14ac:dyDescent="0.3">
      <c r="J332" s="44"/>
    </row>
    <row r="333" spans="10:10" s="9" customFormat="1" x14ac:dyDescent="0.3">
      <c r="J333" s="44"/>
    </row>
    <row r="334" spans="10:10" s="9" customFormat="1" x14ac:dyDescent="0.3">
      <c r="J334" s="44"/>
    </row>
    <row r="335" spans="10:10" s="9" customFormat="1" x14ac:dyDescent="0.3">
      <c r="J335" s="44"/>
    </row>
    <row r="336" spans="10:10" s="9" customFormat="1" x14ac:dyDescent="0.3">
      <c r="J336" s="44"/>
    </row>
    <row r="337" spans="10:10" s="9" customFormat="1" x14ac:dyDescent="0.3">
      <c r="J337" s="44"/>
    </row>
    <row r="338" spans="10:10" s="9" customFormat="1" x14ac:dyDescent="0.3">
      <c r="J338" s="44"/>
    </row>
    <row r="339" spans="10:10" s="9" customFormat="1" x14ac:dyDescent="0.3">
      <c r="J339" s="44"/>
    </row>
    <row r="340" spans="10:10" s="9" customFormat="1" x14ac:dyDescent="0.3">
      <c r="J340" s="44"/>
    </row>
    <row r="341" spans="10:10" s="9" customFormat="1" x14ac:dyDescent="0.3">
      <c r="J341" s="44"/>
    </row>
    <row r="342" spans="10:10" s="9" customFormat="1" x14ac:dyDescent="0.3">
      <c r="J342" s="44"/>
    </row>
    <row r="343" spans="10:10" s="9" customFormat="1" x14ac:dyDescent="0.3">
      <c r="J343" s="44"/>
    </row>
    <row r="344" spans="10:10" s="9" customFormat="1" x14ac:dyDescent="0.3">
      <c r="J344" s="44"/>
    </row>
    <row r="345" spans="10:10" s="9" customFormat="1" x14ac:dyDescent="0.3">
      <c r="J345" s="44"/>
    </row>
    <row r="346" spans="10:10" s="9" customFormat="1" x14ac:dyDescent="0.3">
      <c r="J346" s="44"/>
    </row>
    <row r="347" spans="10:10" s="9" customFormat="1" x14ac:dyDescent="0.3">
      <c r="J347" s="44"/>
    </row>
    <row r="348" spans="10:10" s="9" customFormat="1" x14ac:dyDescent="0.3">
      <c r="J348" s="44"/>
    </row>
    <row r="349" spans="10:10" s="9" customFormat="1" x14ac:dyDescent="0.3">
      <c r="J349" s="44"/>
    </row>
    <row r="350" spans="10:10" s="9" customFormat="1" x14ac:dyDescent="0.3">
      <c r="J350" s="44"/>
    </row>
    <row r="351" spans="10:10" s="9" customFormat="1" x14ac:dyDescent="0.3">
      <c r="J351" s="44"/>
    </row>
    <row r="352" spans="10:10" s="9" customFormat="1" x14ac:dyDescent="0.3">
      <c r="J352" s="44"/>
    </row>
    <row r="353" spans="1:12" s="9" customFormat="1" x14ac:dyDescent="0.3">
      <c r="J353" s="44"/>
    </row>
    <row r="354" spans="1:12" s="9" customFormat="1" x14ac:dyDescent="0.3">
      <c r="J354" s="44"/>
    </row>
    <row r="355" spans="1:12" s="9" customFormat="1" x14ac:dyDescent="0.3">
      <c r="J355" s="44"/>
    </row>
    <row r="356" spans="1:12" s="9" customFormat="1" x14ac:dyDescent="0.3">
      <c r="J356" s="44"/>
    </row>
    <row r="357" spans="1:12" s="9" customFormat="1" x14ac:dyDescent="0.3">
      <c r="J357" s="44"/>
    </row>
    <row r="358" spans="1:12" s="9" customFormat="1" x14ac:dyDescent="0.3">
      <c r="J358" s="44"/>
    </row>
    <row r="359" spans="1:12" s="9" customFormat="1" x14ac:dyDescent="0.3">
      <c r="H359" s="39"/>
      <c r="I359" s="39"/>
      <c r="J359" s="39"/>
      <c r="K359" s="39"/>
    </row>
    <row r="360" spans="1:12" s="9" customFormat="1" x14ac:dyDescent="0.3">
      <c r="H360" s="39"/>
      <c r="I360" s="39"/>
      <c r="J360" s="39"/>
      <c r="K360" s="39"/>
    </row>
    <row r="361" spans="1:12" s="9" customFormat="1" x14ac:dyDescent="0.3"/>
    <row r="362" spans="1:12" s="9" customFormat="1" x14ac:dyDescent="0.2">
      <c r="E362" s="16"/>
      <c r="F362" s="16"/>
      <c r="G362" s="16"/>
      <c r="H362" s="16"/>
      <c r="I362" s="173"/>
    </row>
    <row r="363" spans="1:12" s="9" customFormat="1" x14ac:dyDescent="0.2">
      <c r="E363" s="16"/>
      <c r="F363" s="16"/>
      <c r="G363" s="16"/>
      <c r="H363" s="16"/>
      <c r="I363" s="173"/>
    </row>
    <row r="364" spans="1:12" x14ac:dyDescent="0.3">
      <c r="A364" s="9"/>
      <c r="B364" s="9"/>
      <c r="C364" s="9"/>
      <c r="D364" s="9"/>
      <c r="E364" s="16"/>
      <c r="F364" s="16"/>
      <c r="G364" s="16"/>
      <c r="H364" s="16"/>
      <c r="I364" s="16"/>
      <c r="J364" s="9"/>
      <c r="K364" s="9"/>
      <c r="L364" s="9"/>
    </row>
    <row r="365" spans="1:12" x14ac:dyDescent="0.3">
      <c r="A365" s="9"/>
      <c r="B365" s="9"/>
      <c r="C365" s="9"/>
      <c r="D365" s="9"/>
      <c r="E365" s="16"/>
      <c r="F365" s="16"/>
      <c r="G365" s="16"/>
      <c r="H365" s="16"/>
      <c r="I365" s="16"/>
      <c r="J365" s="9"/>
      <c r="K365" s="9"/>
      <c r="L365" s="9"/>
    </row>
    <row r="366" spans="1:12" x14ac:dyDescent="0.3">
      <c r="A366" s="9"/>
      <c r="B366" s="9"/>
      <c r="C366" s="9"/>
      <c r="D366" s="9"/>
      <c r="E366" s="16"/>
      <c r="F366" s="16" t="s">
        <v>333</v>
      </c>
      <c r="G366" s="16" t="s">
        <v>14</v>
      </c>
      <c r="H366" s="16"/>
      <c r="I366" s="16"/>
      <c r="J366" s="9"/>
      <c r="K366" s="9"/>
      <c r="L366" s="9"/>
    </row>
    <row r="367" spans="1:12" x14ac:dyDescent="0.3">
      <c r="A367" s="9"/>
      <c r="B367" s="9"/>
      <c r="C367" s="9"/>
      <c r="D367" s="9"/>
      <c r="E367" s="16"/>
      <c r="F367" s="16" t="s">
        <v>19</v>
      </c>
      <c r="G367" s="16" t="s">
        <v>48</v>
      </c>
      <c r="H367" s="174" t="s">
        <v>46</v>
      </c>
      <c r="I367" s="16"/>
      <c r="J367" s="9"/>
      <c r="K367" s="9"/>
      <c r="L367" s="9"/>
    </row>
    <row r="368" spans="1:12" x14ac:dyDescent="0.3">
      <c r="A368" s="9"/>
      <c r="B368" s="9"/>
      <c r="C368" s="9"/>
      <c r="D368" s="9"/>
      <c r="E368" s="16"/>
      <c r="F368" s="16" t="s">
        <v>324</v>
      </c>
      <c r="G368" s="175">
        <v>408</v>
      </c>
      <c r="H368" s="176">
        <f>+G368/$G$377</f>
        <v>0.34113712374581939</v>
      </c>
      <c r="I368" s="16"/>
      <c r="J368" s="9"/>
      <c r="K368" s="9"/>
      <c r="L368" s="9"/>
    </row>
    <row r="369" spans="1:12" x14ac:dyDescent="0.3">
      <c r="A369" s="9"/>
      <c r="B369" s="9"/>
      <c r="C369" s="9"/>
      <c r="D369" s="9"/>
      <c r="E369" s="16"/>
      <c r="F369" s="16" t="s">
        <v>224</v>
      </c>
      <c r="G369" s="175">
        <v>306</v>
      </c>
      <c r="H369" s="176">
        <f t="shared" ref="H369:H377" si="0">+G369/$G$377</f>
        <v>0.25585284280936454</v>
      </c>
      <c r="I369" s="16"/>
      <c r="J369" s="9"/>
      <c r="K369" s="9"/>
      <c r="L369" s="9"/>
    </row>
    <row r="370" spans="1:12" x14ac:dyDescent="0.3">
      <c r="A370" s="9"/>
      <c r="B370" s="9"/>
      <c r="C370" s="9"/>
      <c r="D370" s="9"/>
      <c r="E370" s="16"/>
      <c r="F370" s="16" t="s">
        <v>277</v>
      </c>
      <c r="G370" s="175">
        <v>219</v>
      </c>
      <c r="H370" s="176">
        <f t="shared" si="0"/>
        <v>0.18311036789297658</v>
      </c>
      <c r="I370" s="16"/>
      <c r="J370" s="9"/>
      <c r="K370" s="9"/>
      <c r="L370" s="9"/>
    </row>
    <row r="371" spans="1:12" x14ac:dyDescent="0.3">
      <c r="A371" s="9"/>
      <c r="B371" s="9"/>
      <c r="C371" s="9"/>
      <c r="D371" s="9"/>
      <c r="E371" s="16"/>
      <c r="F371" s="16" t="s">
        <v>323</v>
      </c>
      <c r="G371" s="175">
        <v>127</v>
      </c>
      <c r="H371" s="176">
        <f t="shared" si="0"/>
        <v>0.10618729096989966</v>
      </c>
      <c r="I371" s="16"/>
      <c r="J371" s="9"/>
      <c r="K371" s="9"/>
      <c r="L371" s="9"/>
    </row>
    <row r="372" spans="1:12" x14ac:dyDescent="0.3">
      <c r="A372" s="9"/>
      <c r="B372" s="9"/>
      <c r="C372" s="9"/>
      <c r="D372" s="9"/>
      <c r="E372" s="16"/>
      <c r="F372" s="16" t="s">
        <v>49</v>
      </c>
      <c r="G372" s="175">
        <v>120</v>
      </c>
      <c r="H372" s="176">
        <f t="shared" si="0"/>
        <v>0.10033444816053512</v>
      </c>
      <c r="I372" s="16"/>
      <c r="J372" s="9"/>
      <c r="K372" s="9"/>
      <c r="L372" s="9"/>
    </row>
    <row r="373" spans="1:12" x14ac:dyDescent="0.3">
      <c r="A373" s="9"/>
      <c r="B373" s="9"/>
      <c r="C373" s="9"/>
      <c r="D373" s="9"/>
      <c r="E373" s="16"/>
      <c r="F373" s="16" t="s">
        <v>38</v>
      </c>
      <c r="G373" s="175">
        <v>110</v>
      </c>
      <c r="H373" s="176">
        <f t="shared" si="0"/>
        <v>9.1973244147157185E-2</v>
      </c>
      <c r="I373" s="16"/>
      <c r="J373" s="9"/>
      <c r="K373" s="9"/>
      <c r="L373" s="9"/>
    </row>
    <row r="374" spans="1:12" x14ac:dyDescent="0.3">
      <c r="A374" s="9"/>
      <c r="B374" s="9"/>
      <c r="C374" s="9"/>
      <c r="D374" s="9"/>
      <c r="E374" s="16"/>
      <c r="F374" s="16" t="s">
        <v>268</v>
      </c>
      <c r="G374" s="175">
        <v>101</v>
      </c>
      <c r="H374" s="176">
        <f t="shared" si="0"/>
        <v>8.4448160535117056E-2</v>
      </c>
      <c r="I374" s="16"/>
      <c r="J374" s="9"/>
      <c r="K374" s="9"/>
      <c r="L374" s="9"/>
    </row>
    <row r="375" spans="1:12" x14ac:dyDescent="0.3">
      <c r="A375" s="9"/>
      <c r="B375" s="9"/>
      <c r="C375" s="9"/>
      <c r="D375" s="9"/>
      <c r="E375" s="16"/>
      <c r="F375" s="16" t="s">
        <v>225</v>
      </c>
      <c r="G375" s="175">
        <v>94</v>
      </c>
      <c r="H375" s="176">
        <f t="shared" si="0"/>
        <v>7.8595317725752512E-2</v>
      </c>
      <c r="I375" s="16"/>
      <c r="J375" s="9"/>
      <c r="K375" s="9"/>
      <c r="L375" s="9"/>
    </row>
    <row r="376" spans="1:12" x14ac:dyDescent="0.3">
      <c r="A376" s="9"/>
      <c r="B376" s="9"/>
      <c r="C376" s="9"/>
      <c r="D376" s="9"/>
      <c r="E376" s="16"/>
      <c r="F376" s="16" t="s">
        <v>227</v>
      </c>
      <c r="G376" s="175">
        <v>88</v>
      </c>
      <c r="H376" s="176">
        <f t="shared" si="0"/>
        <v>7.3578595317725759E-2</v>
      </c>
      <c r="I376" s="16"/>
      <c r="J376" s="9"/>
      <c r="K376" s="9"/>
      <c r="L376" s="9"/>
    </row>
    <row r="377" spans="1:12" x14ac:dyDescent="0.3">
      <c r="A377" s="9"/>
      <c r="B377" s="9"/>
      <c r="C377" s="9"/>
      <c r="D377" s="9"/>
      <c r="E377" s="16"/>
      <c r="F377" s="16" t="s">
        <v>20</v>
      </c>
      <c r="G377" s="175">
        <v>1196</v>
      </c>
      <c r="H377" s="176">
        <f t="shared" si="0"/>
        <v>1</v>
      </c>
      <c r="I377" s="16"/>
      <c r="J377" s="9"/>
      <c r="K377" s="9"/>
      <c r="L377" s="9"/>
    </row>
    <row r="378" spans="1:12" x14ac:dyDescent="0.3">
      <c r="A378" s="9"/>
      <c r="B378" s="9"/>
      <c r="C378" s="9"/>
      <c r="D378" s="9"/>
      <c r="E378" s="16"/>
      <c r="F378" s="16" t="s">
        <v>51</v>
      </c>
      <c r="G378" s="16">
        <v>85</v>
      </c>
      <c r="H378" s="16"/>
      <c r="I378" s="16"/>
      <c r="J378" s="9"/>
      <c r="K378" s="9"/>
      <c r="L378" s="9"/>
    </row>
    <row r="379" spans="1:12" x14ac:dyDescent="0.3">
      <c r="A379" s="9"/>
      <c r="B379" s="9"/>
      <c r="C379" s="9"/>
      <c r="D379" s="9"/>
      <c r="E379" s="16"/>
      <c r="F379" s="16" t="s">
        <v>270</v>
      </c>
      <c r="G379" s="16">
        <v>79</v>
      </c>
      <c r="H379" s="16"/>
      <c r="I379" s="16"/>
      <c r="J379" s="9"/>
      <c r="K379" s="9"/>
      <c r="L379" s="9"/>
    </row>
    <row r="380" spans="1:12" x14ac:dyDescent="0.3">
      <c r="A380" s="9"/>
      <c r="B380" s="9"/>
      <c r="C380" s="9"/>
      <c r="D380" s="9"/>
      <c r="E380" s="16"/>
      <c r="F380" s="16" t="s">
        <v>313</v>
      </c>
      <c r="G380" s="16">
        <v>77</v>
      </c>
      <c r="H380" s="16"/>
      <c r="I380" s="16"/>
      <c r="J380" s="9"/>
      <c r="K380" s="9"/>
      <c r="L380" s="9"/>
    </row>
    <row r="381" spans="1:12" x14ac:dyDescent="0.3">
      <c r="A381" s="9"/>
      <c r="B381" s="9"/>
      <c r="C381" s="9"/>
      <c r="D381" s="9"/>
      <c r="E381" s="16"/>
      <c r="F381" s="16" t="s">
        <v>276</v>
      </c>
      <c r="G381" s="16">
        <v>70</v>
      </c>
      <c r="H381" s="16"/>
      <c r="I381" s="16"/>
      <c r="J381" s="9"/>
      <c r="K381" s="9"/>
      <c r="L381" s="9"/>
    </row>
    <row r="382" spans="1:12" x14ac:dyDescent="0.3">
      <c r="A382" s="9"/>
      <c r="B382" s="9"/>
      <c r="C382" s="9"/>
      <c r="D382" s="9"/>
      <c r="E382" s="16"/>
      <c r="F382" s="16" t="s">
        <v>284</v>
      </c>
      <c r="G382" s="16">
        <v>62</v>
      </c>
      <c r="H382" s="16"/>
      <c r="I382" s="16"/>
      <c r="J382" s="9"/>
      <c r="K382" s="9"/>
      <c r="L382" s="9"/>
    </row>
    <row r="383" spans="1:12" x14ac:dyDescent="0.3">
      <c r="A383" s="9"/>
      <c r="B383" s="9"/>
      <c r="C383" s="9"/>
      <c r="D383" s="9"/>
      <c r="E383" s="16"/>
      <c r="F383" s="16" t="s">
        <v>317</v>
      </c>
      <c r="G383" s="16">
        <v>62</v>
      </c>
      <c r="H383" s="16"/>
      <c r="I383" s="16"/>
      <c r="J383" s="9"/>
      <c r="K383" s="9"/>
      <c r="L383" s="9"/>
    </row>
    <row r="384" spans="1:12" x14ac:dyDescent="0.3">
      <c r="A384" s="9"/>
      <c r="B384" s="9"/>
      <c r="C384" s="9"/>
      <c r="D384" s="9"/>
      <c r="E384" s="16"/>
      <c r="F384" s="16" t="s">
        <v>282</v>
      </c>
      <c r="G384" s="16">
        <v>60</v>
      </c>
      <c r="H384" s="16"/>
      <c r="I384" s="16"/>
      <c r="J384" s="9"/>
      <c r="K384" s="9"/>
      <c r="L384" s="9"/>
    </row>
    <row r="385" spans="1:12" x14ac:dyDescent="0.3">
      <c r="A385" s="9"/>
      <c r="B385" s="9"/>
      <c r="C385" s="9"/>
      <c r="D385" s="9"/>
      <c r="E385" s="16"/>
      <c r="F385" s="16" t="s">
        <v>266</v>
      </c>
      <c r="G385" s="16">
        <v>55</v>
      </c>
      <c r="H385" s="16"/>
      <c r="I385" s="16"/>
      <c r="J385" s="9"/>
      <c r="K385" s="9"/>
      <c r="L385" s="9"/>
    </row>
    <row r="386" spans="1:12" x14ac:dyDescent="0.3">
      <c r="A386" s="9"/>
      <c r="B386" s="9"/>
      <c r="C386" s="9"/>
      <c r="D386" s="9"/>
      <c r="E386" s="16"/>
      <c r="F386" s="16" t="s">
        <v>218</v>
      </c>
      <c r="G386" s="16">
        <v>55</v>
      </c>
      <c r="H386" s="16"/>
      <c r="I386" s="16"/>
      <c r="J386" s="9"/>
      <c r="K386" s="9"/>
      <c r="L386" s="9"/>
    </row>
    <row r="387" spans="1:12" x14ac:dyDescent="0.3">
      <c r="A387" s="9"/>
      <c r="B387" s="9"/>
      <c r="C387" s="9"/>
      <c r="D387" s="9"/>
      <c r="E387" s="16"/>
      <c r="F387" s="16" t="s">
        <v>226</v>
      </c>
      <c r="G387" s="16">
        <v>53</v>
      </c>
      <c r="H387" s="16"/>
      <c r="I387" s="16"/>
      <c r="J387" s="9"/>
      <c r="K387" s="9"/>
      <c r="L387" s="9"/>
    </row>
    <row r="388" spans="1:12" x14ac:dyDescent="0.3">
      <c r="A388" s="9"/>
      <c r="B388" s="9"/>
      <c r="C388" s="9"/>
      <c r="D388" s="9"/>
      <c r="E388" s="16"/>
      <c r="F388" s="16" t="s">
        <v>316</v>
      </c>
      <c r="G388" s="16">
        <v>45</v>
      </c>
      <c r="H388" s="16"/>
      <c r="I388" s="16"/>
      <c r="J388" s="9"/>
      <c r="K388" s="9"/>
      <c r="L388" s="9"/>
    </row>
    <row r="389" spans="1:12" x14ac:dyDescent="0.3">
      <c r="A389" s="9"/>
      <c r="B389" s="9"/>
      <c r="C389" s="9"/>
      <c r="D389" s="9"/>
      <c r="E389" s="16"/>
      <c r="F389" s="16" t="s">
        <v>283</v>
      </c>
      <c r="G389" s="16">
        <v>41</v>
      </c>
      <c r="H389" s="16"/>
      <c r="I389" s="16"/>
      <c r="J389" s="9"/>
      <c r="K389" s="9"/>
      <c r="L389" s="9"/>
    </row>
    <row r="390" spans="1:12" x14ac:dyDescent="0.3">
      <c r="A390" s="9"/>
      <c r="B390" s="9"/>
      <c r="C390" s="9"/>
      <c r="D390" s="9"/>
      <c r="E390" s="16"/>
      <c r="F390" s="16" t="s">
        <v>271</v>
      </c>
      <c r="G390" s="16">
        <v>40</v>
      </c>
      <c r="H390" s="16"/>
      <c r="I390" s="16"/>
      <c r="J390" s="9"/>
      <c r="K390" s="9"/>
      <c r="L390" s="9"/>
    </row>
    <row r="391" spans="1:12" x14ac:dyDescent="0.3">
      <c r="A391" s="9"/>
      <c r="B391" s="9"/>
      <c r="C391" s="9"/>
      <c r="D391" s="9"/>
      <c r="E391" s="16"/>
      <c r="F391" s="16" t="s">
        <v>315</v>
      </c>
      <c r="G391" s="16">
        <v>39</v>
      </c>
      <c r="H391" s="16"/>
      <c r="I391" s="16"/>
      <c r="J391" s="9"/>
      <c r="K391" s="9"/>
      <c r="L391" s="9"/>
    </row>
    <row r="392" spans="1:12" x14ac:dyDescent="0.3">
      <c r="A392" s="9"/>
      <c r="B392" s="9"/>
      <c r="C392" s="9"/>
      <c r="D392" s="9"/>
      <c r="E392" s="16"/>
      <c r="F392" s="16" t="s">
        <v>267</v>
      </c>
      <c r="G392" s="16">
        <v>39</v>
      </c>
      <c r="H392" s="16"/>
      <c r="I392" s="16"/>
      <c r="J392" s="9"/>
      <c r="K392" s="9"/>
      <c r="L392" s="9"/>
    </row>
    <row r="393" spans="1:12" x14ac:dyDescent="0.3">
      <c r="A393" s="9"/>
      <c r="B393" s="9"/>
      <c r="C393" s="9"/>
      <c r="D393" s="9"/>
      <c r="E393" s="16"/>
      <c r="F393" s="16" t="s">
        <v>279</v>
      </c>
      <c r="G393" s="16">
        <v>32</v>
      </c>
      <c r="H393" s="16"/>
      <c r="I393" s="16"/>
      <c r="J393" s="9"/>
      <c r="K393" s="9"/>
      <c r="L393" s="9"/>
    </row>
    <row r="394" spans="1:12" x14ac:dyDescent="0.3">
      <c r="A394" s="9"/>
      <c r="B394" s="9"/>
      <c r="C394" s="9"/>
      <c r="D394" s="9"/>
      <c r="E394" s="16"/>
      <c r="F394" s="16" t="s">
        <v>228</v>
      </c>
      <c r="G394" s="16">
        <v>32</v>
      </c>
      <c r="H394" s="16"/>
      <c r="I394" s="16"/>
      <c r="J394" s="9"/>
      <c r="K394" s="9"/>
      <c r="L394" s="9"/>
    </row>
    <row r="395" spans="1:12" x14ac:dyDescent="0.3">
      <c r="A395" s="9"/>
      <c r="B395" s="9"/>
      <c r="C395" s="9"/>
      <c r="D395" s="9"/>
      <c r="E395" s="16"/>
      <c r="F395" s="16" t="s">
        <v>229</v>
      </c>
      <c r="G395" s="16">
        <v>30</v>
      </c>
      <c r="H395" s="16"/>
      <c r="I395" s="16"/>
      <c r="J395" s="9"/>
      <c r="K395" s="9"/>
      <c r="L395" s="9"/>
    </row>
    <row r="396" spans="1:12" x14ac:dyDescent="0.3">
      <c r="A396" s="9"/>
      <c r="B396" s="9"/>
      <c r="C396" s="9"/>
      <c r="D396" s="9"/>
      <c r="E396" s="16"/>
      <c r="F396" s="16" t="s">
        <v>23</v>
      </c>
      <c r="G396" s="16">
        <v>30</v>
      </c>
      <c r="H396" s="16"/>
      <c r="I396" s="16"/>
      <c r="J396" s="9"/>
      <c r="K396" s="9"/>
      <c r="L396" s="9"/>
    </row>
    <row r="397" spans="1:12" x14ac:dyDescent="0.3">
      <c r="A397" s="9"/>
      <c r="B397" s="9"/>
      <c r="C397" s="9"/>
      <c r="D397" s="9"/>
      <c r="E397" s="16"/>
      <c r="F397" s="16" t="s">
        <v>269</v>
      </c>
      <c r="G397" s="16">
        <v>29</v>
      </c>
      <c r="H397" s="16"/>
      <c r="I397" s="16"/>
      <c r="J397" s="9"/>
      <c r="K397" s="9"/>
      <c r="L397" s="9"/>
    </row>
    <row r="398" spans="1:12" x14ac:dyDescent="0.3">
      <c r="A398" s="9"/>
      <c r="B398" s="9"/>
      <c r="C398" s="9"/>
      <c r="D398" s="9"/>
      <c r="E398" s="16"/>
      <c r="F398" s="16" t="s">
        <v>219</v>
      </c>
      <c r="G398" s="16">
        <v>27</v>
      </c>
      <c r="H398" s="16"/>
      <c r="I398" s="16"/>
      <c r="J398" s="9"/>
      <c r="K398" s="9"/>
      <c r="L398" s="9"/>
    </row>
    <row r="399" spans="1:12" x14ac:dyDescent="0.3">
      <c r="A399" s="9"/>
      <c r="B399" s="9"/>
      <c r="C399" s="9"/>
      <c r="D399" s="9"/>
      <c r="E399" s="16"/>
      <c r="F399" s="16" t="s">
        <v>280</v>
      </c>
      <c r="G399" s="16">
        <v>27</v>
      </c>
      <c r="H399" s="16"/>
      <c r="I399" s="16"/>
      <c r="J399" s="9"/>
      <c r="K399" s="9"/>
      <c r="L399" s="9"/>
    </row>
    <row r="400" spans="1:12" x14ac:dyDescent="0.3">
      <c r="A400" s="9"/>
      <c r="B400" s="9"/>
      <c r="C400" s="9"/>
      <c r="D400" s="9"/>
      <c r="E400" s="16"/>
      <c r="F400" s="16" t="s">
        <v>275</v>
      </c>
      <c r="G400" s="16">
        <v>21</v>
      </c>
      <c r="H400" s="16"/>
      <c r="I400" s="16"/>
      <c r="J400" s="9"/>
      <c r="K400" s="9"/>
      <c r="L400" s="9"/>
    </row>
    <row r="401" spans="1:12" x14ac:dyDescent="0.3">
      <c r="A401" s="9"/>
      <c r="B401" s="9"/>
      <c r="C401" s="9"/>
      <c r="D401" s="9"/>
      <c r="E401" s="16"/>
      <c r="F401" s="16" t="s">
        <v>274</v>
      </c>
      <c r="G401" s="16">
        <v>21</v>
      </c>
      <c r="H401" s="16"/>
      <c r="I401" s="16"/>
      <c r="J401" s="9"/>
      <c r="K401" s="9"/>
      <c r="L401" s="9"/>
    </row>
    <row r="402" spans="1:12" x14ac:dyDescent="0.3">
      <c r="A402" s="9"/>
      <c r="B402" s="9"/>
      <c r="C402" s="9"/>
      <c r="D402" s="9"/>
      <c r="E402" s="16"/>
      <c r="F402" s="16" t="s">
        <v>320</v>
      </c>
      <c r="G402" s="16">
        <v>18</v>
      </c>
      <c r="H402" s="16"/>
      <c r="I402" s="16"/>
      <c r="J402" s="9"/>
      <c r="K402" s="9"/>
      <c r="L402" s="9"/>
    </row>
    <row r="403" spans="1:12" x14ac:dyDescent="0.3">
      <c r="A403" s="9"/>
      <c r="B403" s="9"/>
      <c r="C403" s="9"/>
      <c r="D403" s="9"/>
      <c r="E403" s="16"/>
      <c r="F403" s="16" t="s">
        <v>272</v>
      </c>
      <c r="G403" s="16">
        <v>17</v>
      </c>
      <c r="H403" s="16"/>
      <c r="I403" s="16"/>
      <c r="J403" s="9"/>
      <c r="K403" s="9"/>
      <c r="L403" s="9"/>
    </row>
    <row r="404" spans="1:12" x14ac:dyDescent="0.3">
      <c r="A404" s="9"/>
      <c r="B404" s="9"/>
      <c r="C404" s="9"/>
      <c r="D404" s="9"/>
      <c r="E404" s="16"/>
      <c r="F404" s="16" t="s">
        <v>318</v>
      </c>
      <c r="G404" s="16">
        <v>17</v>
      </c>
      <c r="H404" s="16"/>
      <c r="I404" s="16"/>
      <c r="J404" s="9"/>
      <c r="K404" s="9"/>
      <c r="L404" s="9"/>
    </row>
    <row r="405" spans="1:12" x14ac:dyDescent="0.3">
      <c r="A405" s="9"/>
      <c r="B405" s="9"/>
      <c r="C405" s="9"/>
      <c r="D405" s="9"/>
      <c r="E405" s="16"/>
      <c r="F405" s="16" t="s">
        <v>230</v>
      </c>
      <c r="G405" s="16">
        <v>12</v>
      </c>
      <c r="H405" s="16"/>
      <c r="I405" s="16"/>
      <c r="J405" s="9"/>
      <c r="K405" s="9"/>
      <c r="L405" s="9"/>
    </row>
    <row r="406" spans="1:12" x14ac:dyDescent="0.3">
      <c r="A406" s="9"/>
      <c r="B406" s="9"/>
      <c r="C406" s="9"/>
      <c r="D406" s="9"/>
      <c r="E406" s="16"/>
      <c r="F406" s="16" t="s">
        <v>231</v>
      </c>
      <c r="G406" s="16">
        <v>9</v>
      </c>
      <c r="H406" s="16"/>
      <c r="I406" s="16"/>
      <c r="J406" s="9"/>
      <c r="K406" s="9"/>
      <c r="L406" s="9"/>
    </row>
    <row r="407" spans="1:12" x14ac:dyDescent="0.3">
      <c r="A407" s="9"/>
      <c r="B407" s="9"/>
      <c r="C407" s="9"/>
      <c r="D407" s="9"/>
      <c r="E407" s="16"/>
      <c r="F407" s="16" t="s">
        <v>278</v>
      </c>
      <c r="G407" s="16">
        <v>7</v>
      </c>
      <c r="H407" s="16"/>
      <c r="I407" s="16"/>
      <c r="J407" s="9"/>
      <c r="K407" s="9"/>
      <c r="L407" s="9"/>
    </row>
    <row r="408" spans="1:12" x14ac:dyDescent="0.3">
      <c r="A408" s="9"/>
      <c r="B408" s="9"/>
      <c r="C408" s="9"/>
      <c r="D408" s="9"/>
      <c r="E408" s="16"/>
      <c r="F408" s="16" t="s">
        <v>314</v>
      </c>
      <c r="G408" s="16">
        <v>3</v>
      </c>
      <c r="H408" s="16"/>
      <c r="I408" s="16"/>
      <c r="J408" s="9"/>
      <c r="K408" s="9"/>
      <c r="L408" s="9"/>
    </row>
    <row r="409" spans="1:12" x14ac:dyDescent="0.3">
      <c r="A409" s="9"/>
      <c r="B409" s="9"/>
      <c r="C409" s="9"/>
      <c r="D409" s="9"/>
      <c r="E409" s="16"/>
      <c r="F409" s="16" t="s">
        <v>273</v>
      </c>
      <c r="G409" s="16">
        <v>2</v>
      </c>
      <c r="H409" s="16"/>
      <c r="I409" s="16"/>
      <c r="J409" s="9"/>
      <c r="K409" s="9"/>
      <c r="L409" s="9"/>
    </row>
    <row r="410" spans="1:12" x14ac:dyDescent="0.3">
      <c r="A410" s="9"/>
      <c r="B410" s="9"/>
      <c r="C410" s="9"/>
      <c r="D410" s="9"/>
      <c r="E410" s="16"/>
      <c r="F410" s="16" t="s">
        <v>232</v>
      </c>
      <c r="G410" s="16">
        <v>0</v>
      </c>
      <c r="H410" s="16"/>
      <c r="I410" s="16"/>
      <c r="J410" s="9"/>
      <c r="K410" s="9"/>
      <c r="L410" s="9"/>
    </row>
    <row r="411" spans="1:12" x14ac:dyDescent="0.3">
      <c r="A411" s="9"/>
      <c r="B411" s="9"/>
      <c r="C411" s="9"/>
      <c r="D411" s="9"/>
      <c r="E411" s="16"/>
      <c r="F411" s="16" t="s">
        <v>319</v>
      </c>
      <c r="G411" s="16">
        <v>0</v>
      </c>
      <c r="H411" s="16"/>
      <c r="I411" s="16"/>
      <c r="J411" s="9"/>
      <c r="K411" s="9"/>
    </row>
    <row r="412" spans="1:12" x14ac:dyDescent="0.3">
      <c r="A412" s="9"/>
      <c r="B412" s="9"/>
      <c r="C412" s="9"/>
      <c r="D412" s="9"/>
      <c r="E412" s="16"/>
      <c r="F412" s="16" t="s">
        <v>281</v>
      </c>
      <c r="G412" s="16">
        <v>0</v>
      </c>
      <c r="H412" s="16"/>
      <c r="I412" s="16"/>
      <c r="J412" s="9"/>
      <c r="K412" s="9"/>
    </row>
    <row r="413" spans="1:12" x14ac:dyDescent="0.3">
      <c r="A413" s="9"/>
      <c r="B413" s="9"/>
      <c r="C413" s="9"/>
      <c r="D413" s="9"/>
      <c r="E413" s="16"/>
      <c r="F413" s="16" t="s">
        <v>321</v>
      </c>
      <c r="G413" s="16">
        <v>0</v>
      </c>
      <c r="H413" s="16"/>
      <c r="I413" s="16"/>
      <c r="J413" s="9"/>
      <c r="K413" s="9"/>
    </row>
    <row r="414" spans="1:12" x14ac:dyDescent="0.3">
      <c r="A414" s="9"/>
      <c r="B414" s="9"/>
      <c r="C414" s="9"/>
      <c r="D414" s="9"/>
      <c r="E414" s="16"/>
      <c r="F414" s="16" t="s">
        <v>322</v>
      </c>
      <c r="G414" s="16">
        <v>0</v>
      </c>
      <c r="H414" s="16"/>
      <c r="I414" s="16"/>
      <c r="J414" s="9"/>
      <c r="K414" s="9"/>
    </row>
    <row r="415" spans="1:12" x14ac:dyDescent="0.3">
      <c r="A415" s="9"/>
      <c r="B415" s="9"/>
      <c r="C415" s="9"/>
      <c r="D415" s="9"/>
      <c r="E415" s="16"/>
      <c r="F415" s="16"/>
      <c r="G415" s="16"/>
      <c r="H415" s="16"/>
      <c r="I415" s="16"/>
      <c r="J415" s="9"/>
      <c r="K415" s="9"/>
    </row>
    <row r="416" spans="1:12" x14ac:dyDescent="0.3">
      <c r="A416" s="9"/>
      <c r="B416" s="9"/>
      <c r="C416" s="9"/>
      <c r="D416" s="9"/>
      <c r="E416" s="16"/>
      <c r="F416" s="16"/>
      <c r="G416" s="16"/>
      <c r="H416" s="16"/>
      <c r="I416" s="16"/>
      <c r="J416" s="9"/>
      <c r="K416" s="9"/>
    </row>
    <row r="417" spans="1:11" x14ac:dyDescent="0.3">
      <c r="A417" s="9"/>
      <c r="B417" s="9"/>
      <c r="C417" s="9"/>
      <c r="D417" s="9"/>
      <c r="E417" s="16"/>
      <c r="F417" s="16"/>
      <c r="G417" s="16"/>
      <c r="H417" s="16"/>
      <c r="I417" s="16"/>
      <c r="J417" s="9"/>
      <c r="K417" s="9"/>
    </row>
    <row r="418" spans="1:11" x14ac:dyDescent="0.3">
      <c r="A418" s="9"/>
      <c r="B418" s="9"/>
      <c r="C418" s="9"/>
      <c r="D418" s="9"/>
      <c r="E418" s="16"/>
      <c r="F418" s="16"/>
      <c r="G418" s="16"/>
      <c r="H418" s="16"/>
      <c r="I418" s="16"/>
      <c r="J418" s="9"/>
      <c r="K418" s="9"/>
    </row>
    <row r="419" spans="1:11" x14ac:dyDescent="0.3">
      <c r="A419" s="9"/>
      <c r="B419" s="9"/>
      <c r="C419" s="9"/>
      <c r="D419" s="9"/>
      <c r="E419" s="16"/>
      <c r="F419" s="16"/>
      <c r="G419" s="16"/>
      <c r="H419" s="16"/>
      <c r="I419" s="16"/>
      <c r="J419" s="9"/>
      <c r="K419" s="9"/>
    </row>
    <row r="420" spans="1:11" x14ac:dyDescent="0.3">
      <c r="A420" s="9"/>
      <c r="B420" s="9"/>
      <c r="C420" s="9"/>
      <c r="D420" s="9"/>
      <c r="E420" s="16"/>
      <c r="F420" s="16"/>
      <c r="G420" s="16"/>
      <c r="H420" s="16"/>
      <c r="I420" s="16"/>
      <c r="J420" s="9"/>
      <c r="K420" s="9"/>
    </row>
    <row r="421" spans="1:11" x14ac:dyDescent="0.3">
      <c r="A421" s="9"/>
      <c r="B421" s="9"/>
      <c r="C421" s="9"/>
      <c r="D421" s="9"/>
      <c r="E421" s="16"/>
      <c r="F421" s="16"/>
      <c r="G421" s="16"/>
      <c r="H421" s="16"/>
      <c r="I421" s="16"/>
      <c r="J421" s="9"/>
      <c r="K421" s="9"/>
    </row>
    <row r="422" spans="1:11" x14ac:dyDescent="0.3">
      <c r="A422" s="9"/>
      <c r="B422" s="9"/>
      <c r="C422" s="9"/>
      <c r="D422" s="9"/>
      <c r="E422" s="16"/>
      <c r="F422" s="16"/>
      <c r="G422" s="16"/>
      <c r="H422" s="16"/>
      <c r="I422" s="16"/>
      <c r="J422" s="9"/>
      <c r="K422" s="9"/>
    </row>
    <row r="423" spans="1:11" x14ac:dyDescent="0.3">
      <c r="A423" s="9"/>
      <c r="B423" s="9"/>
      <c r="C423" s="9"/>
      <c r="D423" s="9"/>
      <c r="E423" s="16"/>
      <c r="F423" s="16"/>
      <c r="G423" s="16"/>
      <c r="H423" s="177"/>
      <c r="I423" s="16"/>
      <c r="J423" s="9"/>
      <c r="K423" s="9"/>
    </row>
    <row r="424" spans="1:11" x14ac:dyDescent="0.3">
      <c r="A424" s="9"/>
      <c r="B424" s="9"/>
      <c r="C424" s="9"/>
      <c r="D424" s="9"/>
      <c r="E424" s="16"/>
      <c r="F424" s="16" t="s">
        <v>334</v>
      </c>
      <c r="G424" s="16">
        <v>2769</v>
      </c>
      <c r="H424" s="177">
        <f>+(G424/G425)-1</f>
        <v>0.22413793103448265</v>
      </c>
      <c r="I424" s="16"/>
      <c r="J424" s="9"/>
      <c r="K424" s="9"/>
    </row>
    <row r="425" spans="1:11" x14ac:dyDescent="0.3">
      <c r="A425" s="9"/>
      <c r="B425" s="9"/>
      <c r="C425" s="9"/>
      <c r="D425" s="9"/>
      <c r="E425" s="16"/>
      <c r="F425" s="16" t="s">
        <v>293</v>
      </c>
      <c r="G425" s="16">
        <v>2262</v>
      </c>
      <c r="H425" s="177">
        <f>+(G425/G426)-1</f>
        <v>2.6315789473684292E-2</v>
      </c>
      <c r="I425" s="16"/>
      <c r="J425" s="9"/>
      <c r="K425" s="9"/>
    </row>
    <row r="426" spans="1:11" x14ac:dyDescent="0.3">
      <c r="A426" s="9"/>
      <c r="B426" s="9"/>
      <c r="C426" s="9"/>
      <c r="D426" s="9"/>
      <c r="E426" s="16"/>
      <c r="F426" s="16" t="s">
        <v>294</v>
      </c>
      <c r="G426" s="16">
        <v>2204</v>
      </c>
      <c r="H426" s="16"/>
      <c r="I426" s="16"/>
      <c r="J426" s="9"/>
      <c r="K426" s="9"/>
    </row>
    <row r="427" spans="1:11" x14ac:dyDescent="0.3">
      <c r="A427" s="9"/>
      <c r="B427" s="9"/>
      <c r="C427" s="9"/>
      <c r="D427" s="9"/>
      <c r="E427" s="16"/>
      <c r="F427" s="16"/>
      <c r="G427" s="16"/>
      <c r="H427" s="16"/>
      <c r="I427" s="16"/>
      <c r="J427" s="9"/>
      <c r="K427" s="9"/>
    </row>
    <row r="428" spans="1:11" x14ac:dyDescent="0.3">
      <c r="A428" s="9"/>
      <c r="B428" s="9"/>
      <c r="C428" s="9"/>
      <c r="D428" s="9"/>
      <c r="E428" s="16"/>
      <c r="F428" s="16"/>
      <c r="G428" s="16"/>
      <c r="H428" s="16"/>
      <c r="I428" s="16"/>
      <c r="J428" s="9"/>
      <c r="K428" s="9"/>
    </row>
    <row r="429" spans="1:11" x14ac:dyDescent="0.3">
      <c r="A429" s="9"/>
      <c r="B429" s="9"/>
      <c r="C429" s="9"/>
      <c r="D429" s="9"/>
      <c r="E429" s="16"/>
      <c r="F429" s="16"/>
      <c r="G429" s="16"/>
      <c r="H429" s="16"/>
      <c r="I429" s="16"/>
      <c r="J429" s="9"/>
      <c r="K429" s="9"/>
    </row>
    <row r="430" spans="1:1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3">
      <c r="A431" s="9"/>
      <c r="B431" s="9"/>
      <c r="C431" s="9"/>
      <c r="D431" s="9"/>
      <c r="E431" s="9"/>
      <c r="F431" s="9"/>
      <c r="G431" s="9"/>
      <c r="H431" s="9"/>
      <c r="I431" s="9"/>
    </row>
    <row r="432" spans="1:11" x14ac:dyDescent="0.3">
      <c r="A432" s="9"/>
      <c r="B432" s="9"/>
      <c r="C432" s="9"/>
      <c r="D432" s="9"/>
      <c r="E432" s="9"/>
      <c r="F432" s="9"/>
      <c r="G432" s="9"/>
      <c r="H432" s="9"/>
      <c r="I432" s="9"/>
    </row>
    <row r="433" spans="1:9" x14ac:dyDescent="0.3">
      <c r="A433" s="9"/>
      <c r="B433" s="9"/>
      <c r="C433" s="9"/>
      <c r="D433" s="9"/>
      <c r="E433" s="9"/>
      <c r="F433" s="9"/>
      <c r="G433" s="9"/>
      <c r="H433" s="9"/>
      <c r="I433" s="9"/>
    </row>
    <row r="434" spans="1:9" x14ac:dyDescent="0.3">
      <c r="A434" s="9"/>
      <c r="B434" s="9"/>
      <c r="C434" s="9"/>
      <c r="D434" s="9"/>
      <c r="E434" s="9"/>
      <c r="F434" s="9"/>
      <c r="G434" s="9"/>
      <c r="H434" s="9"/>
      <c r="I434" s="9"/>
    </row>
    <row r="435" spans="1:9" x14ac:dyDescent="0.3">
      <c r="A435" s="9"/>
      <c r="B435" s="9"/>
      <c r="C435" s="9"/>
      <c r="D435" s="9"/>
      <c r="E435" s="9"/>
      <c r="F435" s="9"/>
      <c r="G435" s="9"/>
      <c r="H435" s="9"/>
      <c r="I435" s="9"/>
    </row>
    <row r="436" spans="1:9" x14ac:dyDescent="0.3">
      <c r="A436" s="9"/>
      <c r="B436" s="9"/>
      <c r="C436" s="9"/>
      <c r="D436" s="9"/>
      <c r="E436" s="9"/>
      <c r="F436" s="9"/>
      <c r="G436" s="9"/>
      <c r="H436" s="9"/>
      <c r="I436" s="9"/>
    </row>
    <row r="437" spans="1:9" x14ac:dyDescent="0.3">
      <c r="A437" s="9"/>
      <c r="B437" s="9"/>
      <c r="C437" s="9"/>
      <c r="D437" s="9"/>
      <c r="E437" s="9"/>
      <c r="F437" s="9"/>
      <c r="G437" s="9"/>
      <c r="H437" s="9"/>
      <c r="I437" s="9"/>
    </row>
    <row r="438" spans="1:9" x14ac:dyDescent="0.3">
      <c r="A438" s="9"/>
      <c r="B438" s="9"/>
      <c r="C438" s="9"/>
      <c r="D438" s="9"/>
      <c r="E438" s="9"/>
      <c r="F438" s="9"/>
      <c r="G438" s="9"/>
      <c r="H438" s="9"/>
      <c r="I438" s="9"/>
    </row>
    <row r="439" spans="1:9" x14ac:dyDescent="0.3">
      <c r="A439" s="9"/>
      <c r="B439" s="9"/>
      <c r="C439" s="9"/>
      <c r="D439" s="9"/>
      <c r="E439" s="9"/>
      <c r="F439" s="9"/>
      <c r="G439" s="9"/>
      <c r="H439" s="9"/>
      <c r="I439" s="9"/>
    </row>
    <row r="440" spans="1:9" x14ac:dyDescent="0.3">
      <c r="A440" s="9"/>
      <c r="B440" s="9"/>
      <c r="C440" s="9"/>
      <c r="D440" s="9"/>
      <c r="E440" s="9"/>
      <c r="F440" s="9"/>
      <c r="G440" s="9"/>
      <c r="H440" s="9"/>
      <c r="I440" s="9"/>
    </row>
  </sheetData>
  <pageMargins left="0.17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O95"/>
  <sheetViews>
    <sheetView zoomScaleNormal="100" workbookViewId="0">
      <selection activeCell="R39" sqref="R39"/>
    </sheetView>
  </sheetViews>
  <sheetFormatPr baseColWidth="10" defaultColWidth="11.44140625" defaultRowHeight="13.2" x14ac:dyDescent="0.25"/>
  <cols>
    <col min="1" max="1" width="9" style="35" customWidth="1"/>
    <col min="2" max="2" width="23.109375" style="35" customWidth="1"/>
    <col min="3" max="3" width="14.44140625" style="85" customWidth="1"/>
    <col min="4" max="4" width="10" style="35" customWidth="1"/>
    <col min="5" max="5" width="10.109375" style="35" customWidth="1"/>
    <col min="6" max="15" width="10" style="35" customWidth="1"/>
    <col min="16" max="16" width="11.44140625" style="35"/>
    <col min="17" max="17" width="4.6640625" style="35" customWidth="1"/>
    <col min="18" max="16384" width="11.44140625" style="35"/>
  </cols>
  <sheetData>
    <row r="2" spans="2:15" s="194" customFormat="1" ht="17.399999999999999" x14ac:dyDescent="0.25">
      <c r="B2" s="184" t="s">
        <v>299</v>
      </c>
      <c r="C2" s="203"/>
    </row>
    <row r="3" spans="2:15" s="194" customFormat="1" ht="13.8" x14ac:dyDescent="0.25">
      <c r="B3" s="185" t="s">
        <v>302</v>
      </c>
      <c r="C3" s="204"/>
    </row>
    <row r="4" spans="2:15" x14ac:dyDescent="0.25">
      <c r="B4" s="110"/>
    </row>
    <row r="5" spans="2:15" ht="13.8" x14ac:dyDescent="0.25">
      <c r="B5" s="109" t="s">
        <v>331</v>
      </c>
      <c r="C5" s="84"/>
    </row>
    <row r="6" spans="2:15" ht="13.8" x14ac:dyDescent="0.25">
      <c r="B6" s="31"/>
      <c r="C6" s="84"/>
    </row>
    <row r="7" spans="2:15" x14ac:dyDescent="0.25">
      <c r="B7" s="316" t="s">
        <v>16</v>
      </c>
      <c r="C7" s="269" t="s">
        <v>0</v>
      </c>
      <c r="D7" s="269" t="s">
        <v>134</v>
      </c>
      <c r="E7" s="269" t="s">
        <v>135</v>
      </c>
      <c r="F7" s="269" t="s">
        <v>136</v>
      </c>
      <c r="G7" s="269" t="s">
        <v>137</v>
      </c>
      <c r="H7" s="269" t="s">
        <v>138</v>
      </c>
      <c r="I7" s="269" t="s">
        <v>139</v>
      </c>
      <c r="J7" s="269" t="s">
        <v>140</v>
      </c>
      <c r="K7" s="269" t="s">
        <v>141</v>
      </c>
      <c r="L7" s="269" t="s">
        <v>142</v>
      </c>
      <c r="M7" s="269" t="s">
        <v>143</v>
      </c>
      <c r="N7" s="269" t="s">
        <v>144</v>
      </c>
      <c r="O7" s="270" t="s">
        <v>145</v>
      </c>
    </row>
    <row r="8" spans="2:15" x14ac:dyDescent="0.25">
      <c r="B8" s="233" t="s">
        <v>0</v>
      </c>
      <c r="C8" s="289">
        <f>+C9+C27</f>
        <v>11392</v>
      </c>
      <c r="D8" s="289">
        <f t="shared" ref="D8:O8" si="0">+D9+D27</f>
        <v>949</v>
      </c>
      <c r="E8" s="289">
        <f t="shared" si="0"/>
        <v>908</v>
      </c>
      <c r="F8" s="289">
        <f t="shared" si="0"/>
        <v>927</v>
      </c>
      <c r="G8" s="289">
        <f t="shared" si="0"/>
        <v>904</v>
      </c>
      <c r="H8" s="289">
        <f t="shared" si="0"/>
        <v>1048</v>
      </c>
      <c r="I8" s="289">
        <f t="shared" si="0"/>
        <v>900</v>
      </c>
      <c r="J8" s="289">
        <f t="shared" si="0"/>
        <v>985</v>
      </c>
      <c r="K8" s="289">
        <f t="shared" si="0"/>
        <v>926</v>
      </c>
      <c r="L8" s="289">
        <f t="shared" si="0"/>
        <v>889</v>
      </c>
      <c r="M8" s="289">
        <f t="shared" si="0"/>
        <v>949</v>
      </c>
      <c r="N8" s="289">
        <f t="shared" si="0"/>
        <v>993</v>
      </c>
      <c r="O8" s="290">
        <f t="shared" si="0"/>
        <v>1014</v>
      </c>
    </row>
    <row r="9" spans="2:15" x14ac:dyDescent="0.25">
      <c r="B9" s="236" t="s">
        <v>14</v>
      </c>
      <c r="C9" s="308">
        <f>SUM(C10:C26)</f>
        <v>2769</v>
      </c>
      <c r="D9" s="308">
        <f t="shared" ref="D9:O9" si="1">SUM(D10:D26)</f>
        <v>200</v>
      </c>
      <c r="E9" s="308">
        <f t="shared" si="1"/>
        <v>184</v>
      </c>
      <c r="F9" s="308">
        <f t="shared" si="1"/>
        <v>202</v>
      </c>
      <c r="G9" s="308">
        <f t="shared" si="1"/>
        <v>188</v>
      </c>
      <c r="H9" s="308">
        <f t="shared" si="1"/>
        <v>213</v>
      </c>
      <c r="I9" s="308">
        <f t="shared" si="1"/>
        <v>258</v>
      </c>
      <c r="J9" s="308">
        <f t="shared" si="1"/>
        <v>256</v>
      </c>
      <c r="K9" s="308">
        <f t="shared" si="1"/>
        <v>258</v>
      </c>
      <c r="L9" s="308">
        <f t="shared" si="1"/>
        <v>265</v>
      </c>
      <c r="M9" s="308">
        <f t="shared" si="1"/>
        <v>258</v>
      </c>
      <c r="N9" s="308">
        <f t="shared" si="1"/>
        <v>256</v>
      </c>
      <c r="O9" s="309">
        <f t="shared" si="1"/>
        <v>231</v>
      </c>
    </row>
    <row r="10" spans="2:15" x14ac:dyDescent="0.25">
      <c r="B10" s="310" t="s">
        <v>156</v>
      </c>
      <c r="C10" s="311">
        <v>198</v>
      </c>
      <c r="D10" s="311">
        <v>16</v>
      </c>
      <c r="E10" s="311">
        <v>15</v>
      </c>
      <c r="F10" s="311">
        <v>18</v>
      </c>
      <c r="G10" s="311">
        <v>13</v>
      </c>
      <c r="H10" s="311">
        <v>17</v>
      </c>
      <c r="I10" s="311">
        <v>17</v>
      </c>
      <c r="J10" s="311">
        <v>14</v>
      </c>
      <c r="K10" s="311">
        <v>21</v>
      </c>
      <c r="L10" s="311">
        <v>19</v>
      </c>
      <c r="M10" s="311">
        <v>16</v>
      </c>
      <c r="N10" s="311">
        <v>14</v>
      </c>
      <c r="O10" s="312">
        <v>18</v>
      </c>
    </row>
    <row r="11" spans="2:15" x14ac:dyDescent="0.25">
      <c r="B11" s="310" t="s">
        <v>153</v>
      </c>
      <c r="C11" s="311">
        <v>604</v>
      </c>
      <c r="D11" s="311">
        <v>48</v>
      </c>
      <c r="E11" s="311">
        <v>53</v>
      </c>
      <c r="F11" s="311">
        <v>51</v>
      </c>
      <c r="G11" s="311">
        <v>51</v>
      </c>
      <c r="H11" s="311">
        <v>60</v>
      </c>
      <c r="I11" s="311">
        <v>46</v>
      </c>
      <c r="J11" s="311">
        <v>53</v>
      </c>
      <c r="K11" s="311">
        <v>48</v>
      </c>
      <c r="L11" s="311">
        <v>52</v>
      </c>
      <c r="M11" s="311">
        <v>47</v>
      </c>
      <c r="N11" s="311">
        <v>54</v>
      </c>
      <c r="O11" s="312">
        <v>41</v>
      </c>
    </row>
    <row r="12" spans="2:15" x14ac:dyDescent="0.25">
      <c r="B12" s="310" t="s">
        <v>41</v>
      </c>
      <c r="C12" s="311">
        <v>72</v>
      </c>
      <c r="D12" s="311">
        <v>5</v>
      </c>
      <c r="E12" s="311">
        <v>5</v>
      </c>
      <c r="F12" s="311">
        <v>9</v>
      </c>
      <c r="G12" s="311">
        <v>5</v>
      </c>
      <c r="H12" s="311">
        <v>10</v>
      </c>
      <c r="I12" s="311">
        <v>3</v>
      </c>
      <c r="J12" s="311">
        <v>6</v>
      </c>
      <c r="K12" s="311">
        <v>7</v>
      </c>
      <c r="L12" s="311">
        <v>3</v>
      </c>
      <c r="M12" s="311">
        <v>7</v>
      </c>
      <c r="N12" s="311">
        <v>6</v>
      </c>
      <c r="O12" s="312">
        <v>6</v>
      </c>
    </row>
    <row r="13" spans="2:15" x14ac:dyDescent="0.25">
      <c r="B13" s="310" t="s">
        <v>79</v>
      </c>
      <c r="C13" s="311">
        <v>39</v>
      </c>
      <c r="D13" s="311">
        <v>3</v>
      </c>
      <c r="E13" s="311">
        <v>3</v>
      </c>
      <c r="F13" s="311">
        <v>3</v>
      </c>
      <c r="G13" s="311">
        <v>1</v>
      </c>
      <c r="H13" s="311">
        <v>2</v>
      </c>
      <c r="I13" s="311">
        <v>4</v>
      </c>
      <c r="J13" s="311">
        <v>2</v>
      </c>
      <c r="K13" s="311">
        <v>5</v>
      </c>
      <c r="L13" s="311">
        <v>3</v>
      </c>
      <c r="M13" s="311">
        <v>5</v>
      </c>
      <c r="N13" s="311">
        <v>3</v>
      </c>
      <c r="O13" s="312">
        <v>5</v>
      </c>
    </row>
    <row r="14" spans="2:15" x14ac:dyDescent="0.25">
      <c r="B14" s="310" t="s">
        <v>86</v>
      </c>
      <c r="C14" s="311">
        <v>85</v>
      </c>
      <c r="D14" s="311">
        <v>6</v>
      </c>
      <c r="E14" s="311">
        <v>6</v>
      </c>
      <c r="F14" s="311">
        <v>6</v>
      </c>
      <c r="G14" s="311">
        <v>6</v>
      </c>
      <c r="H14" s="311">
        <v>6</v>
      </c>
      <c r="I14" s="311">
        <v>10</v>
      </c>
      <c r="J14" s="311">
        <v>7</v>
      </c>
      <c r="K14" s="311">
        <v>9</v>
      </c>
      <c r="L14" s="311">
        <v>6</v>
      </c>
      <c r="M14" s="311">
        <v>8</v>
      </c>
      <c r="N14" s="311">
        <v>7</v>
      </c>
      <c r="O14" s="312">
        <v>8</v>
      </c>
    </row>
    <row r="15" spans="2:15" x14ac:dyDescent="0.25">
      <c r="B15" s="310" t="s">
        <v>40</v>
      </c>
      <c r="C15" s="311">
        <v>267</v>
      </c>
      <c r="D15" s="311">
        <v>22</v>
      </c>
      <c r="E15" s="311">
        <v>18</v>
      </c>
      <c r="F15" s="311">
        <v>21</v>
      </c>
      <c r="G15" s="311">
        <v>22</v>
      </c>
      <c r="H15" s="311">
        <v>25</v>
      </c>
      <c r="I15" s="311">
        <v>22</v>
      </c>
      <c r="J15" s="311">
        <v>23</v>
      </c>
      <c r="K15" s="311">
        <v>26</v>
      </c>
      <c r="L15" s="311">
        <v>23</v>
      </c>
      <c r="M15" s="311">
        <v>20</v>
      </c>
      <c r="N15" s="311">
        <v>23</v>
      </c>
      <c r="O15" s="312">
        <v>22</v>
      </c>
    </row>
    <row r="16" spans="2:15" x14ac:dyDescent="0.25">
      <c r="B16" s="310" t="s">
        <v>124</v>
      </c>
      <c r="C16" s="311">
        <v>333</v>
      </c>
      <c r="D16" s="311">
        <v>34</v>
      </c>
      <c r="E16" s="311">
        <v>27</v>
      </c>
      <c r="F16" s="311">
        <v>31</v>
      </c>
      <c r="G16" s="311">
        <v>26</v>
      </c>
      <c r="H16" s="311">
        <v>30</v>
      </c>
      <c r="I16" s="311">
        <v>25</v>
      </c>
      <c r="J16" s="311">
        <v>25</v>
      </c>
      <c r="K16" s="311">
        <v>23</v>
      </c>
      <c r="L16" s="311">
        <v>36</v>
      </c>
      <c r="M16" s="311">
        <v>26</v>
      </c>
      <c r="N16" s="311">
        <v>28</v>
      </c>
      <c r="O16" s="312">
        <v>22</v>
      </c>
    </row>
    <row r="17" spans="2:15" x14ac:dyDescent="0.25">
      <c r="B17" s="310" t="s">
        <v>155</v>
      </c>
      <c r="C17" s="311">
        <v>119</v>
      </c>
      <c r="D17" s="311">
        <v>7</v>
      </c>
      <c r="E17" s="311">
        <v>8</v>
      </c>
      <c r="F17" s="311">
        <v>9</v>
      </c>
      <c r="G17" s="311">
        <v>13</v>
      </c>
      <c r="H17" s="311">
        <v>10</v>
      </c>
      <c r="I17" s="311">
        <v>10</v>
      </c>
      <c r="J17" s="311">
        <v>10</v>
      </c>
      <c r="K17" s="311">
        <v>10</v>
      </c>
      <c r="L17" s="311">
        <v>11</v>
      </c>
      <c r="M17" s="311">
        <v>10</v>
      </c>
      <c r="N17" s="311">
        <v>10</v>
      </c>
      <c r="O17" s="312">
        <v>11</v>
      </c>
    </row>
    <row r="18" spans="2:15" x14ac:dyDescent="0.25">
      <c r="B18" s="310" t="s">
        <v>42</v>
      </c>
      <c r="C18" s="311">
        <v>2</v>
      </c>
      <c r="D18" s="311">
        <v>0</v>
      </c>
      <c r="E18" s="311">
        <v>0</v>
      </c>
      <c r="F18" s="311">
        <v>0</v>
      </c>
      <c r="G18" s="311">
        <v>0</v>
      </c>
      <c r="H18" s="311">
        <v>0</v>
      </c>
      <c r="I18" s="311">
        <v>0</v>
      </c>
      <c r="J18" s="311">
        <v>0</v>
      </c>
      <c r="K18" s="311">
        <v>0</v>
      </c>
      <c r="L18" s="311">
        <v>0</v>
      </c>
      <c r="M18" s="311">
        <v>1</v>
      </c>
      <c r="N18" s="311">
        <v>1</v>
      </c>
      <c r="O18" s="312">
        <v>0</v>
      </c>
    </row>
    <row r="19" spans="2:15" x14ac:dyDescent="0.25">
      <c r="B19" s="310" t="s">
        <v>43</v>
      </c>
      <c r="C19" s="311">
        <v>141</v>
      </c>
      <c r="D19" s="311">
        <v>16</v>
      </c>
      <c r="E19" s="311">
        <v>11</v>
      </c>
      <c r="F19" s="311">
        <v>14</v>
      </c>
      <c r="G19" s="311">
        <v>13</v>
      </c>
      <c r="H19" s="311">
        <v>10</v>
      </c>
      <c r="I19" s="311">
        <v>12</v>
      </c>
      <c r="J19" s="311">
        <v>12</v>
      </c>
      <c r="K19" s="311">
        <v>10</v>
      </c>
      <c r="L19" s="311">
        <v>11</v>
      </c>
      <c r="M19" s="311">
        <v>11</v>
      </c>
      <c r="N19" s="311">
        <v>9</v>
      </c>
      <c r="O19" s="312">
        <v>12</v>
      </c>
    </row>
    <row r="20" spans="2:15" x14ac:dyDescent="0.25">
      <c r="B20" s="310" t="s">
        <v>130</v>
      </c>
      <c r="C20" s="311">
        <v>408</v>
      </c>
      <c r="D20" s="311"/>
      <c r="E20" s="311"/>
      <c r="F20" s="311"/>
      <c r="G20" s="311"/>
      <c r="H20" s="311"/>
      <c r="I20" s="311">
        <v>72</v>
      </c>
      <c r="J20" s="311">
        <v>67</v>
      </c>
      <c r="K20" s="311">
        <v>50</v>
      </c>
      <c r="L20" s="311">
        <v>58</v>
      </c>
      <c r="M20" s="311">
        <v>59</v>
      </c>
      <c r="N20" s="311">
        <v>57</v>
      </c>
      <c r="O20" s="312">
        <v>45</v>
      </c>
    </row>
    <row r="21" spans="2:15" x14ac:dyDescent="0.25">
      <c r="B21" s="310" t="s">
        <v>45</v>
      </c>
      <c r="C21" s="311">
        <v>45</v>
      </c>
      <c r="D21" s="311">
        <v>4</v>
      </c>
      <c r="E21" s="311">
        <v>4</v>
      </c>
      <c r="F21" s="311">
        <v>3</v>
      </c>
      <c r="G21" s="311">
        <v>2</v>
      </c>
      <c r="H21" s="311">
        <v>4</v>
      </c>
      <c r="I21" s="311">
        <v>3</v>
      </c>
      <c r="J21" s="311">
        <v>3</v>
      </c>
      <c r="K21" s="311">
        <v>6</v>
      </c>
      <c r="L21" s="311">
        <v>4</v>
      </c>
      <c r="M21" s="311">
        <v>7</v>
      </c>
      <c r="N21" s="311">
        <v>5</v>
      </c>
      <c r="O21" s="312"/>
    </row>
    <row r="22" spans="2:15" x14ac:dyDescent="0.25">
      <c r="B22" s="310" t="s">
        <v>199</v>
      </c>
      <c r="C22" s="311">
        <v>27</v>
      </c>
      <c r="D22" s="311">
        <v>3</v>
      </c>
      <c r="E22" s="311">
        <v>2</v>
      </c>
      <c r="F22" s="311">
        <v>3</v>
      </c>
      <c r="G22" s="311">
        <v>2</v>
      </c>
      <c r="H22" s="311">
        <v>2</v>
      </c>
      <c r="I22" s="311">
        <v>2</v>
      </c>
      <c r="J22" s="311">
        <v>1</v>
      </c>
      <c r="K22" s="311">
        <v>4</v>
      </c>
      <c r="L22" s="311">
        <v>1</v>
      </c>
      <c r="M22" s="311">
        <v>3</v>
      </c>
      <c r="N22" s="311">
        <v>2</v>
      </c>
      <c r="O22" s="312">
        <v>2</v>
      </c>
    </row>
    <row r="23" spans="2:15" x14ac:dyDescent="0.25">
      <c r="B23" s="310" t="s">
        <v>109</v>
      </c>
      <c r="C23" s="311">
        <v>127</v>
      </c>
      <c r="D23" s="311">
        <v>13</v>
      </c>
      <c r="E23" s="311">
        <v>13</v>
      </c>
      <c r="F23" s="311">
        <v>11</v>
      </c>
      <c r="G23" s="311">
        <v>10</v>
      </c>
      <c r="H23" s="311">
        <v>10</v>
      </c>
      <c r="I23" s="311">
        <v>9</v>
      </c>
      <c r="J23" s="311">
        <v>7</v>
      </c>
      <c r="K23" s="311">
        <v>13</v>
      </c>
      <c r="L23" s="311">
        <v>10</v>
      </c>
      <c r="M23" s="311">
        <v>10</v>
      </c>
      <c r="N23" s="311">
        <v>9</v>
      </c>
      <c r="O23" s="312">
        <v>12</v>
      </c>
    </row>
    <row r="24" spans="2:15" x14ac:dyDescent="0.25">
      <c r="B24" s="310" t="s">
        <v>90</v>
      </c>
      <c r="C24" s="311">
        <v>53</v>
      </c>
      <c r="D24" s="311">
        <v>4</v>
      </c>
      <c r="E24" s="311">
        <v>3</v>
      </c>
      <c r="F24" s="311">
        <v>3</v>
      </c>
      <c r="G24" s="311">
        <v>3</v>
      </c>
      <c r="H24" s="311">
        <v>5</v>
      </c>
      <c r="I24" s="311">
        <v>4</v>
      </c>
      <c r="J24" s="311">
        <v>4</v>
      </c>
      <c r="K24" s="311">
        <v>5</v>
      </c>
      <c r="L24" s="311">
        <v>5</v>
      </c>
      <c r="M24" s="311">
        <v>5</v>
      </c>
      <c r="N24" s="311">
        <v>5</v>
      </c>
      <c r="O24" s="312">
        <v>7</v>
      </c>
    </row>
    <row r="25" spans="2:15" x14ac:dyDescent="0.25">
      <c r="B25" s="310" t="s">
        <v>72</v>
      </c>
      <c r="C25" s="311">
        <v>219</v>
      </c>
      <c r="D25" s="311">
        <v>19</v>
      </c>
      <c r="E25" s="311">
        <v>16</v>
      </c>
      <c r="F25" s="311">
        <v>19</v>
      </c>
      <c r="G25" s="311">
        <v>19</v>
      </c>
      <c r="H25" s="311">
        <v>20</v>
      </c>
      <c r="I25" s="311">
        <v>17</v>
      </c>
      <c r="J25" s="311">
        <v>19</v>
      </c>
      <c r="K25" s="311">
        <v>17</v>
      </c>
      <c r="L25" s="311">
        <v>20</v>
      </c>
      <c r="M25" s="311">
        <v>17</v>
      </c>
      <c r="N25" s="311">
        <v>20</v>
      </c>
      <c r="O25" s="312">
        <v>16</v>
      </c>
    </row>
    <row r="26" spans="2:15" x14ac:dyDescent="0.25">
      <c r="B26" s="310" t="s">
        <v>127</v>
      </c>
      <c r="C26" s="311">
        <v>30</v>
      </c>
      <c r="D26" s="311">
        <v>0</v>
      </c>
      <c r="E26" s="311">
        <v>0</v>
      </c>
      <c r="F26" s="311">
        <v>1</v>
      </c>
      <c r="G26" s="311">
        <v>2</v>
      </c>
      <c r="H26" s="311">
        <v>2</v>
      </c>
      <c r="I26" s="311">
        <v>2</v>
      </c>
      <c r="J26" s="311">
        <v>3</v>
      </c>
      <c r="K26" s="311">
        <v>4</v>
      </c>
      <c r="L26" s="311">
        <v>3</v>
      </c>
      <c r="M26" s="311">
        <v>6</v>
      </c>
      <c r="N26" s="311">
        <v>3</v>
      </c>
      <c r="O26" s="312">
        <v>4</v>
      </c>
    </row>
    <row r="27" spans="2:15" x14ac:dyDescent="0.25">
      <c r="B27" s="236" t="s">
        <v>330</v>
      </c>
      <c r="C27" s="308">
        <f>SUM(C28:C39)</f>
        <v>8623</v>
      </c>
      <c r="D27" s="308">
        <f t="shared" ref="D27:O27" si="2">SUM(D28:D39)</f>
        <v>749</v>
      </c>
      <c r="E27" s="308">
        <f t="shared" si="2"/>
        <v>724</v>
      </c>
      <c r="F27" s="308">
        <f t="shared" si="2"/>
        <v>725</v>
      </c>
      <c r="G27" s="308">
        <f t="shared" si="2"/>
        <v>716</v>
      </c>
      <c r="H27" s="308">
        <f t="shared" si="2"/>
        <v>835</v>
      </c>
      <c r="I27" s="308">
        <f t="shared" si="2"/>
        <v>642</v>
      </c>
      <c r="J27" s="308">
        <f t="shared" si="2"/>
        <v>729</v>
      </c>
      <c r="K27" s="308">
        <f t="shared" si="2"/>
        <v>668</v>
      </c>
      <c r="L27" s="308">
        <f t="shared" si="2"/>
        <v>624</v>
      </c>
      <c r="M27" s="308">
        <f t="shared" si="2"/>
        <v>691</v>
      </c>
      <c r="N27" s="308">
        <f t="shared" si="2"/>
        <v>737</v>
      </c>
      <c r="O27" s="309">
        <f t="shared" si="2"/>
        <v>783</v>
      </c>
    </row>
    <row r="28" spans="2:15" x14ac:dyDescent="0.25">
      <c r="B28" s="310" t="s">
        <v>153</v>
      </c>
      <c r="C28" s="311">
        <v>2536</v>
      </c>
      <c r="D28" s="311">
        <v>211</v>
      </c>
      <c r="E28" s="311">
        <v>202</v>
      </c>
      <c r="F28" s="311">
        <v>208</v>
      </c>
      <c r="G28" s="311">
        <v>209</v>
      </c>
      <c r="H28" s="311">
        <v>226</v>
      </c>
      <c r="I28" s="311">
        <v>200</v>
      </c>
      <c r="J28" s="311">
        <v>209</v>
      </c>
      <c r="K28" s="311">
        <v>222</v>
      </c>
      <c r="L28" s="311">
        <v>212</v>
      </c>
      <c r="M28" s="311">
        <v>222</v>
      </c>
      <c r="N28" s="311">
        <v>211</v>
      </c>
      <c r="O28" s="312">
        <v>204</v>
      </c>
    </row>
    <row r="29" spans="2:15" x14ac:dyDescent="0.25">
      <c r="B29" s="310" t="s">
        <v>41</v>
      </c>
      <c r="C29" s="311">
        <v>18</v>
      </c>
      <c r="D29" s="311">
        <v>4</v>
      </c>
      <c r="E29" s="311">
        <v>0</v>
      </c>
      <c r="F29" s="311">
        <v>1</v>
      </c>
      <c r="G29" s="311">
        <v>1</v>
      </c>
      <c r="H29" s="311">
        <v>0</v>
      </c>
      <c r="I29" s="311">
        <v>1</v>
      </c>
      <c r="J29" s="311">
        <v>2</v>
      </c>
      <c r="K29" s="311">
        <v>1</v>
      </c>
      <c r="L29" s="311">
        <v>2</v>
      </c>
      <c r="M29" s="311">
        <v>3</v>
      </c>
      <c r="N29" s="311">
        <v>0</v>
      </c>
      <c r="O29" s="312">
        <v>3</v>
      </c>
    </row>
    <row r="30" spans="2:15" x14ac:dyDescent="0.25">
      <c r="B30" s="310" t="s">
        <v>154</v>
      </c>
      <c r="C30" s="311">
        <v>394</v>
      </c>
      <c r="D30" s="311">
        <v>65</v>
      </c>
      <c r="E30" s="311">
        <v>65</v>
      </c>
      <c r="F30" s="311">
        <v>30</v>
      </c>
      <c r="G30" s="311">
        <v>38</v>
      </c>
      <c r="H30" s="311">
        <v>28</v>
      </c>
      <c r="I30" s="311">
        <v>19</v>
      </c>
      <c r="J30" s="311">
        <v>12</v>
      </c>
      <c r="K30" s="311">
        <v>29</v>
      </c>
      <c r="L30" s="311">
        <v>11</v>
      </c>
      <c r="M30" s="311">
        <v>31</v>
      </c>
      <c r="N30" s="311">
        <v>48</v>
      </c>
      <c r="O30" s="312">
        <v>18</v>
      </c>
    </row>
    <row r="31" spans="2:15" x14ac:dyDescent="0.25">
      <c r="B31" s="310" t="s">
        <v>40</v>
      </c>
      <c r="C31" s="311">
        <v>207</v>
      </c>
      <c r="D31" s="311">
        <v>13</v>
      </c>
      <c r="E31" s="311">
        <v>13</v>
      </c>
      <c r="F31" s="311">
        <v>9</v>
      </c>
      <c r="G31" s="311">
        <v>13</v>
      </c>
      <c r="H31" s="311">
        <v>13</v>
      </c>
      <c r="I31" s="311">
        <v>11</v>
      </c>
      <c r="J31" s="311">
        <v>18</v>
      </c>
      <c r="K31" s="311">
        <v>18</v>
      </c>
      <c r="L31" s="311">
        <v>18</v>
      </c>
      <c r="M31" s="311">
        <v>25</v>
      </c>
      <c r="N31" s="311">
        <v>23</v>
      </c>
      <c r="O31" s="312">
        <v>33</v>
      </c>
    </row>
    <row r="32" spans="2:15" x14ac:dyDescent="0.25">
      <c r="B32" s="310" t="s">
        <v>124</v>
      </c>
      <c r="C32" s="311">
        <v>1629</v>
      </c>
      <c r="D32" s="311">
        <v>166</v>
      </c>
      <c r="E32" s="311">
        <v>169</v>
      </c>
      <c r="F32" s="311">
        <v>162</v>
      </c>
      <c r="G32" s="311">
        <v>166</v>
      </c>
      <c r="H32" s="311">
        <v>142</v>
      </c>
      <c r="I32" s="311">
        <v>119</v>
      </c>
      <c r="J32" s="311">
        <v>186</v>
      </c>
      <c r="K32" s="311">
        <v>82</v>
      </c>
      <c r="L32" s="311">
        <v>83</v>
      </c>
      <c r="M32" s="311">
        <v>78</v>
      </c>
      <c r="N32" s="311">
        <v>117</v>
      </c>
      <c r="O32" s="312">
        <v>159</v>
      </c>
    </row>
    <row r="33" spans="2:15" x14ac:dyDescent="0.25">
      <c r="B33" s="310" t="s">
        <v>155</v>
      </c>
      <c r="C33" s="311">
        <v>526</v>
      </c>
      <c r="D33" s="311">
        <v>41</v>
      </c>
      <c r="E33" s="311">
        <v>39</v>
      </c>
      <c r="F33" s="311">
        <v>49</v>
      </c>
      <c r="G33" s="311">
        <v>39</v>
      </c>
      <c r="H33" s="311">
        <v>38</v>
      </c>
      <c r="I33" s="311">
        <v>42</v>
      </c>
      <c r="J33" s="311">
        <v>46</v>
      </c>
      <c r="K33" s="311">
        <v>44</v>
      </c>
      <c r="L33" s="311">
        <v>46</v>
      </c>
      <c r="M33" s="311">
        <v>45</v>
      </c>
      <c r="N33" s="311">
        <v>46</v>
      </c>
      <c r="O33" s="312">
        <v>51</v>
      </c>
    </row>
    <row r="34" spans="2:15" x14ac:dyDescent="0.25">
      <c r="B34" s="310" t="s">
        <v>42</v>
      </c>
      <c r="C34" s="311">
        <v>575</v>
      </c>
      <c r="D34" s="311">
        <v>53</v>
      </c>
      <c r="E34" s="311">
        <v>46</v>
      </c>
      <c r="F34" s="311">
        <v>42</v>
      </c>
      <c r="G34" s="311">
        <v>33</v>
      </c>
      <c r="H34" s="311">
        <v>44</v>
      </c>
      <c r="I34" s="311">
        <v>44</v>
      </c>
      <c r="J34" s="311">
        <v>43</v>
      </c>
      <c r="K34" s="311">
        <v>51</v>
      </c>
      <c r="L34" s="311">
        <v>47</v>
      </c>
      <c r="M34" s="311">
        <v>55</v>
      </c>
      <c r="N34" s="311">
        <v>59</v>
      </c>
      <c r="O34" s="312">
        <v>58</v>
      </c>
    </row>
    <row r="35" spans="2:15" x14ac:dyDescent="0.25">
      <c r="B35" s="310" t="s">
        <v>43</v>
      </c>
      <c r="C35" s="311">
        <v>360</v>
      </c>
      <c r="D35" s="311">
        <v>34</v>
      </c>
      <c r="E35" s="311">
        <v>23</v>
      </c>
      <c r="F35" s="311">
        <v>28</v>
      </c>
      <c r="G35" s="311">
        <v>27</v>
      </c>
      <c r="H35" s="311">
        <v>25</v>
      </c>
      <c r="I35" s="311">
        <v>28</v>
      </c>
      <c r="J35" s="311">
        <v>36</v>
      </c>
      <c r="K35" s="311">
        <v>26</v>
      </c>
      <c r="L35" s="311">
        <v>28</v>
      </c>
      <c r="M35" s="311">
        <v>35</v>
      </c>
      <c r="N35" s="311">
        <v>33</v>
      </c>
      <c r="O35" s="312">
        <v>37</v>
      </c>
    </row>
    <row r="36" spans="2:15" x14ac:dyDescent="0.25">
      <c r="B36" s="310" t="s">
        <v>130</v>
      </c>
      <c r="C36" s="311">
        <v>977</v>
      </c>
      <c r="D36" s="311">
        <v>78</v>
      </c>
      <c r="E36" s="311">
        <v>81</v>
      </c>
      <c r="F36" s="311">
        <v>73</v>
      </c>
      <c r="G36" s="311">
        <v>77</v>
      </c>
      <c r="H36" s="311">
        <v>97</v>
      </c>
      <c r="I36" s="311">
        <v>79</v>
      </c>
      <c r="J36" s="311">
        <v>77</v>
      </c>
      <c r="K36" s="311">
        <v>93</v>
      </c>
      <c r="L36" s="311">
        <v>83</v>
      </c>
      <c r="M36" s="311">
        <v>92</v>
      </c>
      <c r="N36" s="311">
        <v>77</v>
      </c>
      <c r="O36" s="312">
        <v>70</v>
      </c>
    </row>
    <row r="37" spans="2:15" x14ac:dyDescent="0.25">
      <c r="B37" s="310" t="s">
        <v>45</v>
      </c>
      <c r="C37" s="311">
        <v>259</v>
      </c>
      <c r="D37" s="311">
        <v>23</v>
      </c>
      <c r="E37" s="311">
        <v>17</v>
      </c>
      <c r="F37" s="311">
        <v>12</v>
      </c>
      <c r="G37" s="311">
        <v>14</v>
      </c>
      <c r="H37" s="311">
        <v>23</v>
      </c>
      <c r="I37" s="311">
        <v>20</v>
      </c>
      <c r="J37" s="311">
        <v>28</v>
      </c>
      <c r="K37" s="311">
        <v>28</v>
      </c>
      <c r="L37" s="311">
        <v>21</v>
      </c>
      <c r="M37" s="311">
        <v>22</v>
      </c>
      <c r="N37" s="311">
        <v>25</v>
      </c>
      <c r="O37" s="312">
        <v>26</v>
      </c>
    </row>
    <row r="38" spans="2:15" x14ac:dyDescent="0.25">
      <c r="B38" s="310" t="s">
        <v>90</v>
      </c>
      <c r="C38" s="311">
        <v>458</v>
      </c>
      <c r="D38" s="311">
        <v>17</v>
      </c>
      <c r="E38" s="311">
        <v>9</v>
      </c>
      <c r="F38" s="311">
        <v>9</v>
      </c>
      <c r="G38" s="311">
        <v>45</v>
      </c>
      <c r="H38" s="311">
        <v>162</v>
      </c>
      <c r="I38" s="311">
        <v>27</v>
      </c>
      <c r="J38" s="311">
        <v>8</v>
      </c>
      <c r="K38" s="311">
        <v>23</v>
      </c>
      <c r="L38" s="311">
        <v>20</v>
      </c>
      <c r="M38" s="311">
        <v>19</v>
      </c>
      <c r="N38" s="311">
        <v>56</v>
      </c>
      <c r="O38" s="312">
        <v>63</v>
      </c>
    </row>
    <row r="39" spans="2:15" x14ac:dyDescent="0.25">
      <c r="B39" s="313" t="s">
        <v>127</v>
      </c>
      <c r="C39" s="314">
        <v>684</v>
      </c>
      <c r="D39" s="314">
        <v>44</v>
      </c>
      <c r="E39" s="314">
        <v>60</v>
      </c>
      <c r="F39" s="314">
        <v>102</v>
      </c>
      <c r="G39" s="314">
        <v>54</v>
      </c>
      <c r="H39" s="314">
        <v>37</v>
      </c>
      <c r="I39" s="314">
        <v>52</v>
      </c>
      <c r="J39" s="314">
        <v>64</v>
      </c>
      <c r="K39" s="314">
        <v>51</v>
      </c>
      <c r="L39" s="314">
        <v>53</v>
      </c>
      <c r="M39" s="314">
        <v>64</v>
      </c>
      <c r="N39" s="314">
        <v>42</v>
      </c>
      <c r="O39" s="315">
        <v>61</v>
      </c>
    </row>
    <row r="40" spans="2:15" x14ac:dyDescent="0.25">
      <c r="B40" s="123" t="s">
        <v>353</v>
      </c>
      <c r="C40" s="35"/>
    </row>
    <row r="41" spans="2:15" x14ac:dyDescent="0.25">
      <c r="B41" s="123" t="s">
        <v>298</v>
      </c>
      <c r="C41" s="35"/>
    </row>
    <row r="44" spans="2:15" x14ac:dyDescent="0.25">
      <c r="C44" s="35"/>
    </row>
    <row r="45" spans="2:15" x14ac:dyDescent="0.25">
      <c r="C45" s="35"/>
    </row>
    <row r="46" spans="2:15" x14ac:dyDescent="0.25">
      <c r="C46" s="35"/>
    </row>
    <row r="47" spans="2:15" x14ac:dyDescent="0.25">
      <c r="C47" s="35"/>
    </row>
    <row r="48" spans="2:15" x14ac:dyDescent="0.25">
      <c r="C48" s="35"/>
    </row>
    <row r="49" spans="3:3" x14ac:dyDescent="0.25">
      <c r="C49" s="35"/>
    </row>
    <row r="50" spans="3:3" x14ac:dyDescent="0.25">
      <c r="C50" s="35"/>
    </row>
    <row r="51" spans="3:3" x14ac:dyDescent="0.25">
      <c r="C51" s="35"/>
    </row>
    <row r="52" spans="3:3" x14ac:dyDescent="0.25">
      <c r="C52" s="35"/>
    </row>
    <row r="53" spans="3:3" x14ac:dyDescent="0.25">
      <c r="C53" s="35"/>
    </row>
    <row r="54" spans="3:3" x14ac:dyDescent="0.25">
      <c r="C54" s="35"/>
    </row>
    <row r="55" spans="3:3" x14ac:dyDescent="0.25">
      <c r="C55" s="35"/>
    </row>
    <row r="56" spans="3:3" x14ac:dyDescent="0.25">
      <c r="C56" s="35"/>
    </row>
    <row r="57" spans="3:3" x14ac:dyDescent="0.25">
      <c r="C57" s="35"/>
    </row>
    <row r="58" spans="3:3" x14ac:dyDescent="0.25">
      <c r="C58" s="35"/>
    </row>
    <row r="59" spans="3:3" x14ac:dyDescent="0.25">
      <c r="C59" s="35"/>
    </row>
    <row r="60" spans="3:3" x14ac:dyDescent="0.25">
      <c r="C60" s="35"/>
    </row>
    <row r="61" spans="3:3" x14ac:dyDescent="0.25">
      <c r="C61" s="35"/>
    </row>
    <row r="62" spans="3:3" x14ac:dyDescent="0.25">
      <c r="C62" s="35"/>
    </row>
    <row r="63" spans="3:3" x14ac:dyDescent="0.25">
      <c r="C63" s="35"/>
    </row>
    <row r="64" spans="3:3" x14ac:dyDescent="0.25">
      <c r="C64" s="35"/>
    </row>
    <row r="65" spans="3:3" x14ac:dyDescent="0.25">
      <c r="C65" s="35"/>
    </row>
    <row r="66" spans="3:3" x14ac:dyDescent="0.25">
      <c r="C66" s="35"/>
    </row>
    <row r="67" spans="3:3" x14ac:dyDescent="0.25">
      <c r="C67" s="35"/>
    </row>
    <row r="68" spans="3:3" x14ac:dyDescent="0.25">
      <c r="C68" s="35"/>
    </row>
    <row r="69" spans="3:3" x14ac:dyDescent="0.25">
      <c r="C69" s="35"/>
    </row>
    <row r="70" spans="3:3" x14ac:dyDescent="0.25">
      <c r="C70" s="35"/>
    </row>
    <row r="71" spans="3:3" x14ac:dyDescent="0.25">
      <c r="C71" s="35"/>
    </row>
    <row r="72" spans="3:3" x14ac:dyDescent="0.25">
      <c r="C72" s="35"/>
    </row>
    <row r="73" spans="3:3" x14ac:dyDescent="0.25">
      <c r="C73" s="35"/>
    </row>
    <row r="74" spans="3:3" x14ac:dyDescent="0.25">
      <c r="C74" s="35"/>
    </row>
    <row r="75" spans="3:3" x14ac:dyDescent="0.25">
      <c r="C75" s="35"/>
    </row>
    <row r="76" spans="3:3" x14ac:dyDescent="0.25">
      <c r="C76" s="35"/>
    </row>
    <row r="77" spans="3:3" x14ac:dyDescent="0.25">
      <c r="C77" s="35"/>
    </row>
    <row r="78" spans="3:3" x14ac:dyDescent="0.25">
      <c r="C78" s="35"/>
    </row>
    <row r="79" spans="3:3" x14ac:dyDescent="0.25">
      <c r="C79" s="35"/>
    </row>
    <row r="80" spans="3:3" x14ac:dyDescent="0.25">
      <c r="C80" s="35"/>
    </row>
    <row r="81" spans="3:3" x14ac:dyDescent="0.25">
      <c r="C81" s="35"/>
    </row>
    <row r="82" spans="3:3" x14ac:dyDescent="0.25">
      <c r="C82" s="35"/>
    </row>
    <row r="83" spans="3:3" x14ac:dyDescent="0.25">
      <c r="C83" s="35"/>
    </row>
    <row r="84" spans="3:3" x14ac:dyDescent="0.25">
      <c r="C84" s="35"/>
    </row>
    <row r="85" spans="3:3" x14ac:dyDescent="0.25">
      <c r="C85" s="35"/>
    </row>
    <row r="86" spans="3:3" x14ac:dyDescent="0.25">
      <c r="C86" s="35"/>
    </row>
    <row r="87" spans="3:3" x14ac:dyDescent="0.25">
      <c r="C87" s="35"/>
    </row>
    <row r="88" spans="3:3" x14ac:dyDescent="0.25">
      <c r="C88" s="35"/>
    </row>
    <row r="89" spans="3:3" x14ac:dyDescent="0.25">
      <c r="C89" s="35"/>
    </row>
    <row r="90" spans="3:3" x14ac:dyDescent="0.25">
      <c r="C90" s="35"/>
    </row>
    <row r="91" spans="3:3" x14ac:dyDescent="0.25">
      <c r="C91" s="35"/>
    </row>
    <row r="92" spans="3:3" x14ac:dyDescent="0.25">
      <c r="C92" s="35"/>
    </row>
    <row r="93" spans="3:3" x14ac:dyDescent="0.25">
      <c r="C93" s="35"/>
    </row>
    <row r="94" spans="3:3" x14ac:dyDescent="0.25">
      <c r="C94" s="35"/>
    </row>
    <row r="95" spans="3:3" x14ac:dyDescent="0.25">
      <c r="C95" s="35"/>
    </row>
  </sheetData>
  <sortState xmlns:xlrd2="http://schemas.microsoft.com/office/spreadsheetml/2017/richdata2" ref="C86:D92">
    <sortCondition descending="1" ref="D86:D92"/>
  </sortState>
  <pageMargins left="0.26" right="0.4" top="0.74803149606299213" bottom="0.74803149606299213" header="0.31496062992125984" footer="0.31496062992125984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Y67"/>
  <sheetViews>
    <sheetView zoomScaleNormal="100" workbookViewId="0">
      <selection activeCell="J22" sqref="J22"/>
    </sheetView>
  </sheetViews>
  <sheetFormatPr baseColWidth="10" defaultColWidth="11.44140625" defaultRowHeight="11.4" x14ac:dyDescent="0.2"/>
  <cols>
    <col min="1" max="1" width="11.44140625" style="20"/>
    <col min="2" max="2" width="14.5546875" style="20" customWidth="1"/>
    <col min="3" max="3" width="67" style="20" customWidth="1"/>
    <col min="4" max="9" width="12.5546875" style="20" customWidth="1"/>
    <col min="10" max="10" width="11.44140625" style="20"/>
    <col min="11" max="11" width="48.6640625" style="20" customWidth="1"/>
    <col min="12" max="12" width="50.109375" style="20" bestFit="1" customWidth="1"/>
    <col min="13" max="17" width="11.44140625" style="20"/>
    <col min="18" max="18" width="12.5546875" style="20" bestFit="1" customWidth="1"/>
    <col min="19" max="19" width="4" style="20" customWidth="1"/>
    <col min="20" max="21" width="7.44140625" style="20" bestFit="1" customWidth="1"/>
    <col min="22" max="24" width="7" style="20" customWidth="1"/>
    <col min="25" max="25" width="7.44140625" style="20" bestFit="1" customWidth="1"/>
    <col min="26" max="16384" width="11.44140625" style="20"/>
  </cols>
  <sheetData>
    <row r="1" spans="2:25" ht="13.2" x14ac:dyDescent="0.25">
      <c r="D1" s="24"/>
      <c r="E1" s="24"/>
      <c r="F1" s="24"/>
      <c r="G1" s="24"/>
      <c r="H1" s="166"/>
      <c r="I1" s="179"/>
      <c r="J1" s="64"/>
      <c r="K1" s="64"/>
    </row>
    <row r="2" spans="2:25" s="196" customFormat="1" ht="17.399999999999999" x14ac:dyDescent="0.25">
      <c r="B2" s="184" t="s">
        <v>299</v>
      </c>
      <c r="D2" s="199"/>
      <c r="E2" s="199"/>
      <c r="F2" s="199"/>
      <c r="G2" s="199"/>
      <c r="H2" s="194"/>
      <c r="I2" s="200"/>
      <c r="K2" s="201"/>
    </row>
    <row r="3" spans="2:25" s="196" customFormat="1" ht="13.2" x14ac:dyDescent="0.25">
      <c r="B3" s="194"/>
      <c r="I3" s="200"/>
      <c r="J3" s="202"/>
    </row>
    <row r="4" spans="2:25" ht="13.8" x14ac:dyDescent="0.25">
      <c r="B4" s="29" t="s">
        <v>326</v>
      </c>
      <c r="H4" s="64"/>
      <c r="I4" s="178"/>
      <c r="J4" s="64"/>
      <c r="K4" s="178"/>
    </row>
    <row r="5" spans="2:25" x14ac:dyDescent="0.2">
      <c r="D5" s="24"/>
      <c r="E5" s="24"/>
      <c r="F5" s="24"/>
      <c r="G5" s="24"/>
      <c r="I5" s="88"/>
      <c r="K5" s="64"/>
      <c r="L5" s="64"/>
      <c r="M5" s="64"/>
      <c r="N5" s="64"/>
      <c r="O5" s="64"/>
      <c r="P5" s="64"/>
      <c r="Q5" s="64"/>
      <c r="R5" s="64"/>
    </row>
    <row r="6" spans="2:25" x14ac:dyDescent="0.2">
      <c r="B6" s="469" t="s">
        <v>52</v>
      </c>
      <c r="C6" s="469"/>
      <c r="D6" s="469"/>
      <c r="E6" s="469"/>
      <c r="F6" s="469"/>
      <c r="G6" s="469"/>
      <c r="H6" s="469"/>
      <c r="I6" s="469"/>
      <c r="K6" s="64"/>
      <c r="L6" s="64"/>
      <c r="M6" s="64"/>
      <c r="N6" s="64"/>
      <c r="O6" s="64"/>
      <c r="P6" s="64"/>
      <c r="Q6" s="64"/>
      <c r="R6" s="64"/>
    </row>
    <row r="7" spans="2:25" ht="14.4" x14ac:dyDescent="0.3">
      <c r="B7" s="322"/>
      <c r="C7" s="323" t="s">
        <v>158</v>
      </c>
      <c r="D7" s="269" t="s">
        <v>22</v>
      </c>
      <c r="E7" s="269" t="s">
        <v>21</v>
      </c>
      <c r="F7" s="269" t="s">
        <v>12</v>
      </c>
      <c r="G7" s="269" t="s">
        <v>255</v>
      </c>
      <c r="H7" s="324" t="s">
        <v>350</v>
      </c>
      <c r="I7" s="325" t="s">
        <v>0</v>
      </c>
      <c r="K7" s="180"/>
      <c r="L7" s="180"/>
      <c r="M7" s="180"/>
      <c r="N7" s="180"/>
      <c r="O7" s="180"/>
      <c r="P7" s="180"/>
      <c r="Q7" s="180"/>
      <c r="R7" s="180"/>
    </row>
    <row r="8" spans="2:25" x14ac:dyDescent="0.2">
      <c r="B8" s="265" t="s">
        <v>238</v>
      </c>
      <c r="C8" s="321" t="s">
        <v>239</v>
      </c>
      <c r="D8" s="267">
        <f t="shared" ref="D8:I8" si="0">SUM(D9:D63)</f>
        <v>40435.283225790205</v>
      </c>
      <c r="E8" s="267">
        <f t="shared" si="0"/>
        <v>63327.187753049999</v>
      </c>
      <c r="F8" s="267">
        <f t="shared" si="0"/>
        <v>8963.7816774200019</v>
      </c>
      <c r="G8" s="267">
        <f t="shared" si="0"/>
        <v>641.46911604000002</v>
      </c>
      <c r="H8" s="267">
        <f t="shared" si="0"/>
        <v>13207.488952985119</v>
      </c>
      <c r="I8" s="268">
        <f t="shared" si="0"/>
        <v>126575.21072528533</v>
      </c>
      <c r="K8" s="64"/>
      <c r="L8" s="64"/>
      <c r="M8" s="64"/>
      <c r="N8" s="64"/>
      <c r="O8" s="64"/>
      <c r="P8" s="64"/>
      <c r="Q8" s="64"/>
      <c r="R8" s="64"/>
    </row>
    <row r="9" spans="2:25" ht="14.4" x14ac:dyDescent="0.3">
      <c r="B9" s="253" t="s">
        <v>72</v>
      </c>
      <c r="C9" s="254" t="s">
        <v>73</v>
      </c>
      <c r="D9" s="125">
        <v>51.784899999999993</v>
      </c>
      <c r="E9" s="125">
        <v>434.633444</v>
      </c>
      <c r="F9" s="125" t="s">
        <v>17</v>
      </c>
      <c r="G9" s="125" t="s">
        <v>17</v>
      </c>
      <c r="H9" s="255">
        <v>1418.9895810000003</v>
      </c>
      <c r="I9" s="256">
        <v>1905.4079250000002</v>
      </c>
      <c r="K9" s="181"/>
      <c r="L9" s="181"/>
      <c r="M9" s="182"/>
      <c r="N9" s="182"/>
      <c r="O9" s="182"/>
      <c r="P9" s="182"/>
      <c r="Q9" s="182"/>
      <c r="R9" s="182"/>
      <c r="T9" s="139"/>
      <c r="U9" s="139"/>
      <c r="V9" s="139"/>
      <c r="W9" s="139"/>
      <c r="X9" s="139"/>
      <c r="Y9" s="139"/>
    </row>
    <row r="10" spans="2:25" ht="14.4" x14ac:dyDescent="0.3">
      <c r="B10" s="253"/>
      <c r="C10" s="254" t="s">
        <v>266</v>
      </c>
      <c r="D10" s="125">
        <v>39.811108999999995</v>
      </c>
      <c r="E10" s="125">
        <v>5.7108699999999999</v>
      </c>
      <c r="F10" s="125" t="s">
        <v>17</v>
      </c>
      <c r="G10" s="125" t="s">
        <v>17</v>
      </c>
      <c r="H10" s="255">
        <v>663.9422330000001</v>
      </c>
      <c r="I10" s="256">
        <v>709.4642120000002</v>
      </c>
      <c r="K10" s="181"/>
      <c r="L10" s="181"/>
      <c r="M10" s="182"/>
      <c r="N10" s="182"/>
      <c r="O10" s="182"/>
      <c r="P10" s="182"/>
      <c r="Q10" s="182"/>
      <c r="R10" s="182"/>
      <c r="T10" s="139"/>
      <c r="U10" s="139"/>
      <c r="V10" s="139"/>
      <c r="W10" s="139"/>
      <c r="X10" s="139"/>
      <c r="Y10" s="139"/>
    </row>
    <row r="11" spans="2:25" ht="14.4" x14ac:dyDescent="0.3">
      <c r="B11" s="253" t="s">
        <v>74</v>
      </c>
      <c r="C11" s="254" t="s">
        <v>75</v>
      </c>
      <c r="D11" s="125">
        <v>1475.7908680000005</v>
      </c>
      <c r="E11" s="125">
        <v>445.82869699999998</v>
      </c>
      <c r="F11" s="125" t="s">
        <v>17</v>
      </c>
      <c r="G11" s="125" t="s">
        <v>17</v>
      </c>
      <c r="H11" s="255">
        <v>243.61026399999997</v>
      </c>
      <c r="I11" s="256">
        <v>2165.2298290000003</v>
      </c>
      <c r="K11" s="181"/>
      <c r="L11" s="181"/>
      <c r="M11" s="182"/>
      <c r="N11" s="182"/>
      <c r="O11" s="182"/>
      <c r="P11" s="182"/>
      <c r="Q11" s="182"/>
      <c r="R11" s="182"/>
      <c r="T11" s="139"/>
      <c r="U11" s="139"/>
      <c r="V11" s="139"/>
      <c r="W11" s="139"/>
      <c r="X11" s="139"/>
      <c r="Y11" s="139"/>
    </row>
    <row r="12" spans="2:25" ht="14.4" x14ac:dyDescent="0.3">
      <c r="B12" s="253" t="s">
        <v>42</v>
      </c>
      <c r="C12" s="254" t="s">
        <v>148</v>
      </c>
      <c r="D12" s="125">
        <v>907.69798700000047</v>
      </c>
      <c r="E12" s="125">
        <v>1697.548851</v>
      </c>
      <c r="F12" s="125">
        <v>12.350021999999999</v>
      </c>
      <c r="G12" s="125">
        <v>24.742627999999996</v>
      </c>
      <c r="H12" s="317">
        <v>0.14317000000000002</v>
      </c>
      <c r="I12" s="256">
        <v>2642.4826580000004</v>
      </c>
      <c r="K12" s="181"/>
      <c r="L12" s="181"/>
      <c r="M12" s="182"/>
      <c r="N12" s="182"/>
      <c r="O12" s="182"/>
      <c r="P12" s="182"/>
      <c r="Q12" s="182"/>
      <c r="R12" s="182"/>
      <c r="T12" s="139"/>
      <c r="U12" s="139"/>
      <c r="V12" s="139"/>
      <c r="W12" s="139"/>
      <c r="X12" s="139"/>
      <c r="Y12" s="139"/>
    </row>
    <row r="13" spans="2:25" ht="14.4" x14ac:dyDescent="0.3">
      <c r="B13" s="253"/>
      <c r="C13" s="254" t="s">
        <v>240</v>
      </c>
      <c r="D13" s="125" t="s">
        <v>17</v>
      </c>
      <c r="E13" s="125" t="s">
        <v>17</v>
      </c>
      <c r="F13" s="125" t="s">
        <v>17</v>
      </c>
      <c r="G13" s="125" t="s">
        <v>17</v>
      </c>
      <c r="H13" s="125" t="s">
        <v>17</v>
      </c>
      <c r="I13" s="256" t="s">
        <v>17</v>
      </c>
      <c r="K13" s="181"/>
      <c r="L13" s="181"/>
      <c r="M13" s="64"/>
      <c r="N13" s="64"/>
      <c r="O13" s="64"/>
      <c r="P13" s="64"/>
      <c r="Q13" s="64"/>
      <c r="R13" s="64"/>
      <c r="T13" s="139"/>
      <c r="U13" s="139"/>
      <c r="V13" s="139"/>
      <c r="W13" s="139"/>
      <c r="X13" s="139"/>
      <c r="Y13" s="139"/>
    </row>
    <row r="14" spans="2:25" ht="14.4" x14ac:dyDescent="0.3">
      <c r="B14" s="253" t="s">
        <v>156</v>
      </c>
      <c r="C14" s="254" t="s">
        <v>241</v>
      </c>
      <c r="D14" s="125">
        <v>898.0413299999999</v>
      </c>
      <c r="E14" s="125">
        <v>98.912030000000001</v>
      </c>
      <c r="F14" s="125" t="s">
        <v>17</v>
      </c>
      <c r="G14" s="125" t="s">
        <v>17</v>
      </c>
      <c r="H14" s="255">
        <v>988.26911000000007</v>
      </c>
      <c r="I14" s="256">
        <v>1985.2224700000002</v>
      </c>
      <c r="K14" s="181"/>
      <c r="L14" s="181"/>
      <c r="M14" s="182"/>
      <c r="N14" s="182"/>
      <c r="O14" s="182"/>
      <c r="P14" s="182"/>
      <c r="Q14" s="182"/>
      <c r="R14" s="182"/>
      <c r="T14" s="139"/>
      <c r="U14" s="139"/>
      <c r="V14" s="139"/>
      <c r="W14" s="139"/>
      <c r="X14" s="139"/>
      <c r="Y14" s="139"/>
    </row>
    <row r="15" spans="2:25" ht="14.4" x14ac:dyDescent="0.3">
      <c r="B15" s="253"/>
      <c r="C15" s="254" t="s">
        <v>77</v>
      </c>
      <c r="D15" s="125" t="s">
        <v>17</v>
      </c>
      <c r="E15" s="125">
        <v>4848.1057300000002</v>
      </c>
      <c r="F15" s="125" t="s">
        <v>17</v>
      </c>
      <c r="G15" s="125" t="s">
        <v>17</v>
      </c>
      <c r="H15" s="125" t="s">
        <v>17</v>
      </c>
      <c r="I15" s="256">
        <v>4848.1057300000002</v>
      </c>
      <c r="K15" s="181"/>
      <c r="L15" s="181"/>
      <c r="M15" s="182"/>
      <c r="N15" s="182"/>
      <c r="O15" s="182"/>
      <c r="P15" s="182"/>
      <c r="Q15" s="182"/>
      <c r="R15" s="182"/>
      <c r="T15" s="139"/>
      <c r="U15" s="139"/>
      <c r="V15" s="139"/>
      <c r="W15" s="139"/>
      <c r="X15" s="139"/>
      <c r="Y15" s="139"/>
    </row>
    <row r="16" spans="2:25" ht="14.4" x14ac:dyDescent="0.3">
      <c r="B16" s="253"/>
      <c r="C16" s="254" t="s">
        <v>78</v>
      </c>
      <c r="D16" s="125" t="s">
        <v>17</v>
      </c>
      <c r="E16" s="125" t="s">
        <v>17</v>
      </c>
      <c r="F16" s="125" t="s">
        <v>17</v>
      </c>
      <c r="G16" s="125" t="s">
        <v>17</v>
      </c>
      <c r="H16" s="125" t="s">
        <v>17</v>
      </c>
      <c r="I16" s="256" t="s">
        <v>17</v>
      </c>
      <c r="K16" s="181"/>
      <c r="L16" s="181"/>
      <c r="M16" s="182"/>
      <c r="N16" s="182"/>
      <c r="O16" s="182"/>
      <c r="P16" s="182"/>
      <c r="Q16" s="182"/>
      <c r="R16" s="182"/>
      <c r="T16" s="139"/>
      <c r="U16" s="139"/>
      <c r="V16" s="139"/>
      <c r="W16" s="139"/>
      <c r="X16" s="139"/>
      <c r="Y16" s="139"/>
    </row>
    <row r="17" spans="2:25" ht="14.4" x14ac:dyDescent="0.3">
      <c r="B17" s="253" t="s">
        <v>79</v>
      </c>
      <c r="C17" s="254" t="s">
        <v>80</v>
      </c>
      <c r="D17" s="125" t="s">
        <v>17</v>
      </c>
      <c r="E17" s="125" t="s">
        <v>17</v>
      </c>
      <c r="F17" s="125" t="s">
        <v>17</v>
      </c>
      <c r="G17" s="125" t="s">
        <v>17</v>
      </c>
      <c r="H17" s="255">
        <v>375.72216600000002</v>
      </c>
      <c r="I17" s="256">
        <v>375.72216600000002</v>
      </c>
      <c r="K17" s="181"/>
      <c r="L17" s="181"/>
      <c r="M17" s="182"/>
      <c r="N17" s="182"/>
      <c r="O17" s="182"/>
      <c r="P17" s="182"/>
      <c r="Q17" s="182"/>
      <c r="R17" s="182"/>
      <c r="T17" s="139"/>
      <c r="U17" s="139"/>
      <c r="V17" s="139"/>
      <c r="W17" s="139"/>
      <c r="X17" s="139"/>
      <c r="Y17" s="139"/>
    </row>
    <row r="18" spans="2:25" ht="14.4" x14ac:dyDescent="0.3">
      <c r="B18" s="253" t="s">
        <v>242</v>
      </c>
      <c r="C18" s="254" t="s">
        <v>160</v>
      </c>
      <c r="D18" s="125" t="s">
        <v>17</v>
      </c>
      <c r="E18" s="125" t="s">
        <v>17</v>
      </c>
      <c r="F18" s="125" t="s">
        <v>17</v>
      </c>
      <c r="G18" s="125" t="s">
        <v>17</v>
      </c>
      <c r="H18" s="125" t="s">
        <v>17</v>
      </c>
      <c r="I18" s="256" t="s">
        <v>17</v>
      </c>
      <c r="K18" s="181"/>
      <c r="L18" s="181"/>
      <c r="M18" s="64"/>
      <c r="N18" s="64"/>
      <c r="O18" s="64"/>
      <c r="P18" s="64"/>
      <c r="Q18" s="64"/>
      <c r="R18" s="64"/>
      <c r="T18" s="139"/>
      <c r="U18" s="139"/>
      <c r="V18" s="139"/>
      <c r="W18" s="139"/>
      <c r="X18" s="139"/>
      <c r="Y18" s="139"/>
    </row>
    <row r="19" spans="2:25" ht="14.4" x14ac:dyDescent="0.3">
      <c r="B19" s="253" t="s">
        <v>45</v>
      </c>
      <c r="C19" s="254" t="s">
        <v>81</v>
      </c>
      <c r="D19" s="125" t="s">
        <v>17</v>
      </c>
      <c r="E19" s="125" t="s">
        <v>17</v>
      </c>
      <c r="F19" s="125" t="s">
        <v>17</v>
      </c>
      <c r="G19" s="125" t="s">
        <v>17</v>
      </c>
      <c r="H19" s="255">
        <v>292.21030099999996</v>
      </c>
      <c r="I19" s="256">
        <v>292.21030099999996</v>
      </c>
      <c r="K19" s="181"/>
      <c r="L19" s="181"/>
      <c r="M19" s="182"/>
      <c r="N19" s="182"/>
      <c r="O19" s="182"/>
      <c r="P19" s="182"/>
      <c r="Q19" s="182"/>
      <c r="R19" s="182"/>
      <c r="T19" s="139"/>
      <c r="U19" s="139"/>
      <c r="V19" s="139"/>
      <c r="W19" s="139"/>
      <c r="X19" s="139"/>
      <c r="Y19" s="139"/>
    </row>
    <row r="20" spans="2:25" ht="14.4" x14ac:dyDescent="0.3">
      <c r="B20" s="253"/>
      <c r="C20" s="254" t="s">
        <v>161</v>
      </c>
      <c r="D20" s="125">
        <v>1984.9857099999999</v>
      </c>
      <c r="E20" s="125">
        <v>1904.9057990000003</v>
      </c>
      <c r="F20" s="125" t="s">
        <v>17</v>
      </c>
      <c r="G20" s="125" t="s">
        <v>17</v>
      </c>
      <c r="H20" s="255">
        <v>63.106780000000001</v>
      </c>
      <c r="I20" s="256">
        <v>3952.9982890000001</v>
      </c>
      <c r="K20" s="181"/>
      <c r="L20" s="181"/>
      <c r="M20" s="182"/>
      <c r="N20" s="182"/>
      <c r="O20" s="182"/>
      <c r="P20" s="182"/>
      <c r="Q20" s="182"/>
      <c r="R20" s="182"/>
      <c r="T20" s="139"/>
      <c r="U20" s="139"/>
      <c r="V20" s="139"/>
      <c r="W20" s="139"/>
      <c r="X20" s="139"/>
      <c r="Y20" s="139"/>
    </row>
    <row r="21" spans="2:25" ht="14.4" x14ac:dyDescent="0.3">
      <c r="B21" s="253" t="s">
        <v>41</v>
      </c>
      <c r="C21" s="254" t="s">
        <v>162</v>
      </c>
      <c r="D21" s="125">
        <v>30.93289</v>
      </c>
      <c r="E21" s="125">
        <v>18.762889999999999</v>
      </c>
      <c r="F21" s="125" t="s">
        <v>17</v>
      </c>
      <c r="G21" s="125" t="s">
        <v>17</v>
      </c>
      <c r="H21" s="255">
        <v>11.047220000000001</v>
      </c>
      <c r="I21" s="256">
        <v>60.743000000000002</v>
      </c>
      <c r="K21" s="181"/>
      <c r="L21" s="181"/>
      <c r="M21" s="182"/>
      <c r="N21" s="182"/>
      <c r="O21" s="182"/>
      <c r="P21" s="182"/>
      <c r="Q21" s="182"/>
      <c r="R21" s="182"/>
      <c r="T21" s="139"/>
      <c r="U21" s="139"/>
      <c r="V21" s="139"/>
      <c r="W21" s="139"/>
      <c r="X21" s="139"/>
      <c r="Y21" s="139"/>
    </row>
    <row r="22" spans="2:25" ht="14.4" x14ac:dyDescent="0.3">
      <c r="B22" s="253"/>
      <c r="C22" s="254" t="s">
        <v>82</v>
      </c>
      <c r="D22" s="125">
        <v>342.782104</v>
      </c>
      <c r="E22" s="125">
        <v>25.093165000000003</v>
      </c>
      <c r="F22" s="125" t="s">
        <v>17</v>
      </c>
      <c r="G22" s="125" t="s">
        <v>17</v>
      </c>
      <c r="H22" s="255">
        <v>42.496594000000002</v>
      </c>
      <c r="I22" s="256">
        <v>410.37186299999996</v>
      </c>
      <c r="K22" s="181"/>
      <c r="L22" s="181"/>
      <c r="M22" s="182"/>
      <c r="N22" s="182"/>
      <c r="O22" s="182"/>
      <c r="P22" s="182"/>
      <c r="Q22" s="182"/>
      <c r="R22" s="182"/>
      <c r="T22" s="139"/>
      <c r="U22" s="139"/>
      <c r="V22" s="139"/>
      <c r="W22" s="139"/>
      <c r="X22" s="139"/>
      <c r="Y22" s="139"/>
    </row>
    <row r="23" spans="2:25" ht="14.4" x14ac:dyDescent="0.3">
      <c r="B23" s="253"/>
      <c r="C23" s="254" t="s">
        <v>83</v>
      </c>
      <c r="D23" s="125" t="s">
        <v>17</v>
      </c>
      <c r="E23" s="125" t="s">
        <v>17</v>
      </c>
      <c r="F23" s="125" t="s">
        <v>17</v>
      </c>
      <c r="G23" s="125" t="s">
        <v>17</v>
      </c>
      <c r="H23" s="255">
        <v>200.37651299999999</v>
      </c>
      <c r="I23" s="256">
        <v>200.37651299999999</v>
      </c>
      <c r="K23" s="181"/>
      <c r="L23" s="181"/>
      <c r="M23" s="182"/>
      <c r="N23" s="182"/>
      <c r="O23" s="182"/>
      <c r="P23" s="182"/>
      <c r="Q23" s="182"/>
      <c r="R23" s="182"/>
      <c r="T23" s="139"/>
      <c r="U23" s="139"/>
      <c r="V23" s="139"/>
      <c r="W23" s="139"/>
      <c r="X23" s="139"/>
      <c r="Y23" s="139"/>
    </row>
    <row r="24" spans="2:25" ht="14.4" x14ac:dyDescent="0.3">
      <c r="B24" s="253"/>
      <c r="C24" s="254" t="s">
        <v>84</v>
      </c>
      <c r="D24" s="125" t="s">
        <v>17</v>
      </c>
      <c r="E24" s="125">
        <v>23.053258000000003</v>
      </c>
      <c r="F24" s="125" t="s">
        <v>17</v>
      </c>
      <c r="G24" s="125" t="s">
        <v>17</v>
      </c>
      <c r="H24" s="125" t="s">
        <v>17</v>
      </c>
      <c r="I24" s="256">
        <v>23.053258000000003</v>
      </c>
      <c r="K24" s="181"/>
      <c r="L24" s="181"/>
      <c r="M24" s="182"/>
      <c r="N24" s="182"/>
      <c r="O24" s="182"/>
      <c r="P24" s="182"/>
      <c r="Q24" s="182"/>
      <c r="R24" s="182"/>
      <c r="T24" s="139"/>
      <c r="U24" s="139"/>
      <c r="V24" s="139"/>
      <c r="W24" s="139"/>
      <c r="X24" s="139"/>
      <c r="Y24" s="139"/>
    </row>
    <row r="25" spans="2:25" ht="14.4" x14ac:dyDescent="0.3">
      <c r="B25" s="253"/>
      <c r="C25" s="254" t="s">
        <v>85</v>
      </c>
      <c r="D25" s="125" t="s">
        <v>17</v>
      </c>
      <c r="E25" s="125" t="s">
        <v>17</v>
      </c>
      <c r="F25" s="125" t="s">
        <v>17</v>
      </c>
      <c r="G25" s="125" t="s">
        <v>17</v>
      </c>
      <c r="H25" s="125" t="s">
        <v>17</v>
      </c>
      <c r="I25" s="256" t="s">
        <v>17</v>
      </c>
      <c r="K25" s="181"/>
      <c r="L25" s="181"/>
      <c r="M25" s="64"/>
      <c r="N25" s="64"/>
      <c r="O25" s="64"/>
      <c r="P25" s="64"/>
      <c r="Q25" s="64"/>
      <c r="R25" s="64"/>
      <c r="T25" s="139"/>
      <c r="U25" s="139"/>
      <c r="V25" s="139"/>
      <c r="W25" s="139"/>
      <c r="X25" s="139"/>
      <c r="Y25" s="139"/>
    </row>
    <row r="26" spans="2:25" ht="14.4" x14ac:dyDescent="0.3">
      <c r="B26" s="253" t="s">
        <v>86</v>
      </c>
      <c r="C26" s="254" t="s">
        <v>87</v>
      </c>
      <c r="D26" s="125" t="s">
        <v>17</v>
      </c>
      <c r="E26" s="125">
        <v>2296.7184899999997</v>
      </c>
      <c r="F26" s="125" t="s">
        <v>17</v>
      </c>
      <c r="G26" s="125" t="s">
        <v>17</v>
      </c>
      <c r="H26" s="125" t="s">
        <v>17</v>
      </c>
      <c r="I26" s="256">
        <v>2296.7184899999997</v>
      </c>
      <c r="K26" s="181"/>
      <c r="L26" s="181"/>
      <c r="M26" s="182"/>
      <c r="N26" s="182"/>
      <c r="O26" s="182"/>
      <c r="P26" s="182"/>
      <c r="Q26" s="182"/>
      <c r="R26" s="182"/>
      <c r="T26" s="139"/>
      <c r="U26" s="139"/>
      <c r="V26" s="139"/>
      <c r="W26" s="139"/>
      <c r="X26" s="139"/>
      <c r="Y26" s="139"/>
    </row>
    <row r="27" spans="2:25" ht="14.4" x14ac:dyDescent="0.3">
      <c r="B27" s="253" t="s">
        <v>88</v>
      </c>
      <c r="C27" s="254" t="s">
        <v>89</v>
      </c>
      <c r="D27" s="125" t="s">
        <v>17</v>
      </c>
      <c r="E27" s="125">
        <v>83.094723999999999</v>
      </c>
      <c r="F27" s="125" t="s">
        <v>17</v>
      </c>
      <c r="G27" s="125" t="s">
        <v>17</v>
      </c>
      <c r="H27" s="125" t="s">
        <v>17</v>
      </c>
      <c r="I27" s="256">
        <v>83.094723999999999</v>
      </c>
      <c r="K27" s="181"/>
      <c r="L27" s="181"/>
      <c r="M27" s="182"/>
      <c r="N27" s="182"/>
      <c r="O27" s="182"/>
      <c r="P27" s="182"/>
      <c r="Q27" s="182"/>
      <c r="R27" s="182"/>
      <c r="T27" s="139"/>
      <c r="U27" s="139"/>
      <c r="V27" s="139"/>
      <c r="W27" s="139"/>
      <c r="X27" s="139"/>
      <c r="Y27" s="139"/>
    </row>
    <row r="28" spans="2:25" ht="14.4" x14ac:dyDescent="0.3">
      <c r="B28" s="253" t="s">
        <v>90</v>
      </c>
      <c r="C28" s="254" t="s">
        <v>163</v>
      </c>
      <c r="D28" s="125" t="s">
        <v>17</v>
      </c>
      <c r="E28" s="125" t="s">
        <v>17</v>
      </c>
      <c r="F28" s="125" t="s">
        <v>17</v>
      </c>
      <c r="G28" s="125" t="s">
        <v>17</v>
      </c>
      <c r="H28" s="255">
        <v>4.8129999999999997</v>
      </c>
      <c r="I28" s="256">
        <v>4.8129999999999997</v>
      </c>
      <c r="K28" s="181"/>
      <c r="L28" s="181"/>
      <c r="M28" s="182"/>
      <c r="N28" s="182"/>
      <c r="O28" s="182"/>
      <c r="P28" s="182"/>
      <c r="Q28" s="182"/>
      <c r="R28" s="182"/>
      <c r="T28" s="139"/>
      <c r="U28" s="139"/>
      <c r="V28" s="139"/>
      <c r="W28" s="139"/>
      <c r="X28" s="139"/>
      <c r="Y28" s="139"/>
    </row>
    <row r="29" spans="2:25" ht="14.4" x14ac:dyDescent="0.3">
      <c r="B29" s="253"/>
      <c r="C29" s="254" t="s">
        <v>91</v>
      </c>
      <c r="D29" s="125" t="s">
        <v>17</v>
      </c>
      <c r="E29" s="125" t="s">
        <v>17</v>
      </c>
      <c r="F29" s="125" t="s">
        <v>17</v>
      </c>
      <c r="G29" s="125" t="s">
        <v>17</v>
      </c>
      <c r="H29" s="125" t="s">
        <v>17</v>
      </c>
      <c r="I29" s="256" t="s">
        <v>17</v>
      </c>
      <c r="K29" s="181"/>
      <c r="L29" s="181"/>
      <c r="M29" s="64"/>
      <c r="N29" s="64"/>
      <c r="O29" s="64"/>
      <c r="P29" s="64"/>
      <c r="Q29" s="64"/>
      <c r="R29" s="64"/>
      <c r="T29" s="139"/>
      <c r="U29" s="139"/>
      <c r="V29" s="139"/>
      <c r="W29" s="139"/>
      <c r="X29" s="139"/>
      <c r="Y29" s="139"/>
    </row>
    <row r="30" spans="2:25" ht="14.4" x14ac:dyDescent="0.3">
      <c r="B30" s="253"/>
      <c r="C30" s="254" t="s">
        <v>92</v>
      </c>
      <c r="D30" s="125" t="s">
        <v>17</v>
      </c>
      <c r="E30" s="125" t="s">
        <v>17</v>
      </c>
      <c r="F30" s="125" t="s">
        <v>17</v>
      </c>
      <c r="G30" s="125" t="s">
        <v>17</v>
      </c>
      <c r="H30" s="255">
        <v>257.05346299999997</v>
      </c>
      <c r="I30" s="256">
        <v>257.05346299999997</v>
      </c>
      <c r="K30" s="181"/>
      <c r="L30" s="181"/>
      <c r="M30" s="182"/>
      <c r="N30" s="182"/>
      <c r="O30" s="182"/>
      <c r="P30" s="182"/>
      <c r="Q30" s="182"/>
      <c r="R30" s="182"/>
      <c r="T30" s="139"/>
      <c r="U30" s="139"/>
      <c r="V30" s="139"/>
      <c r="W30" s="139"/>
      <c r="X30" s="139"/>
      <c r="Y30" s="139"/>
    </row>
    <row r="31" spans="2:25" ht="14.4" x14ac:dyDescent="0.3">
      <c r="B31" s="253" t="s">
        <v>154</v>
      </c>
      <c r="C31" s="254" t="s">
        <v>164</v>
      </c>
      <c r="D31" s="125" t="s">
        <v>17</v>
      </c>
      <c r="E31" s="125" t="s">
        <v>17</v>
      </c>
      <c r="F31" s="125" t="s">
        <v>17</v>
      </c>
      <c r="G31" s="125" t="s">
        <v>17</v>
      </c>
      <c r="H31" s="255">
        <v>3.9940000000000002</v>
      </c>
      <c r="I31" s="256">
        <v>3.9940000000000002</v>
      </c>
      <c r="K31" s="181"/>
      <c r="L31" s="181"/>
      <c r="M31" s="182"/>
      <c r="N31" s="182"/>
      <c r="O31" s="182"/>
      <c r="P31" s="182"/>
      <c r="Q31" s="182"/>
      <c r="R31" s="182"/>
      <c r="T31" s="139"/>
      <c r="U31" s="139"/>
      <c r="V31" s="139"/>
      <c r="W31" s="139"/>
      <c r="X31" s="139"/>
      <c r="Y31" s="139"/>
    </row>
    <row r="32" spans="2:25" ht="14.4" x14ac:dyDescent="0.3">
      <c r="B32" s="253" t="s">
        <v>93</v>
      </c>
      <c r="C32" s="254" t="s">
        <v>94</v>
      </c>
      <c r="D32" s="125" t="s">
        <v>17</v>
      </c>
      <c r="E32" s="125">
        <v>107.26636999999999</v>
      </c>
      <c r="F32" s="125" t="s">
        <v>17</v>
      </c>
      <c r="G32" s="125" t="s">
        <v>17</v>
      </c>
      <c r="H32" s="125" t="s">
        <v>17</v>
      </c>
      <c r="I32" s="256">
        <v>107.26636999999999</v>
      </c>
      <c r="K32" s="181"/>
      <c r="L32" s="181"/>
      <c r="M32" s="182"/>
      <c r="N32" s="182"/>
      <c r="O32" s="182"/>
      <c r="P32" s="182"/>
      <c r="Q32" s="182"/>
      <c r="R32" s="182"/>
      <c r="T32" s="139"/>
      <c r="U32" s="139"/>
      <c r="V32" s="139"/>
      <c r="W32" s="139"/>
      <c r="X32" s="139"/>
      <c r="Y32" s="139"/>
    </row>
    <row r="33" spans="2:25" ht="14.4" x14ac:dyDescent="0.3">
      <c r="B33" s="253" t="s">
        <v>221</v>
      </c>
      <c r="C33" s="254" t="s">
        <v>220</v>
      </c>
      <c r="D33" s="125">
        <v>1518.9791781052006</v>
      </c>
      <c r="E33" s="125" t="s">
        <v>17</v>
      </c>
      <c r="F33" s="125" t="s">
        <v>17</v>
      </c>
      <c r="G33" s="125" t="s">
        <v>17</v>
      </c>
      <c r="H33" s="255">
        <v>308.46175664511878</v>
      </c>
      <c r="I33" s="256">
        <v>1827.4409347503195</v>
      </c>
      <c r="K33" s="181"/>
      <c r="L33" s="181"/>
      <c r="M33" s="182"/>
      <c r="N33" s="182"/>
      <c r="O33" s="182"/>
      <c r="P33" s="182"/>
      <c r="Q33" s="182"/>
      <c r="R33" s="182"/>
      <c r="T33" s="139"/>
      <c r="U33" s="139"/>
      <c r="V33" s="139"/>
      <c r="W33" s="139"/>
      <c r="X33" s="139"/>
      <c r="Y33" s="139"/>
    </row>
    <row r="34" spans="2:25" ht="14.4" x14ac:dyDescent="0.3">
      <c r="B34" s="253" t="s">
        <v>95</v>
      </c>
      <c r="C34" s="254" t="s">
        <v>96</v>
      </c>
      <c r="D34" s="125">
        <v>4780.935829</v>
      </c>
      <c r="E34" s="125">
        <v>676.20579199999997</v>
      </c>
      <c r="F34" s="125" t="s">
        <v>17</v>
      </c>
      <c r="G34" s="125" t="s">
        <v>17</v>
      </c>
      <c r="H34" s="255">
        <v>2252.5558286999999</v>
      </c>
      <c r="I34" s="256">
        <v>7709.6974497000001</v>
      </c>
      <c r="K34" s="181"/>
      <c r="L34" s="181"/>
      <c r="M34" s="182"/>
      <c r="N34" s="182"/>
      <c r="O34" s="182"/>
      <c r="P34" s="182"/>
      <c r="Q34" s="182"/>
      <c r="R34" s="182"/>
      <c r="T34" s="139"/>
      <c r="U34" s="139"/>
      <c r="V34" s="139"/>
      <c r="W34" s="139"/>
      <c r="X34" s="139"/>
      <c r="Y34" s="139"/>
    </row>
    <row r="35" spans="2:25" ht="14.4" x14ac:dyDescent="0.3">
      <c r="B35" s="253"/>
      <c r="C35" s="254" t="s">
        <v>97</v>
      </c>
      <c r="D35" s="125">
        <v>323.453598</v>
      </c>
      <c r="E35" s="125" t="s">
        <v>17</v>
      </c>
      <c r="F35" s="125" t="s">
        <v>17</v>
      </c>
      <c r="G35" s="125" t="s">
        <v>17</v>
      </c>
      <c r="H35" s="255">
        <v>156.32070299999998</v>
      </c>
      <c r="I35" s="256">
        <v>479.77430099999998</v>
      </c>
      <c r="K35" s="181"/>
      <c r="L35" s="181"/>
      <c r="M35" s="182"/>
      <c r="N35" s="182"/>
      <c r="O35" s="182"/>
      <c r="P35" s="182"/>
      <c r="Q35" s="182"/>
      <c r="R35" s="182"/>
      <c r="T35" s="139"/>
      <c r="U35" s="139"/>
      <c r="V35" s="139"/>
      <c r="W35" s="139"/>
      <c r="X35" s="139"/>
      <c r="Y35" s="139"/>
    </row>
    <row r="36" spans="2:25" ht="14.4" x14ac:dyDescent="0.3">
      <c r="B36" s="253" t="s">
        <v>98</v>
      </c>
      <c r="C36" s="254" t="s">
        <v>99</v>
      </c>
      <c r="D36" s="125" t="s">
        <v>17</v>
      </c>
      <c r="E36" s="125" t="s">
        <v>17</v>
      </c>
      <c r="F36" s="125" t="s">
        <v>17</v>
      </c>
      <c r="G36" s="125" t="s">
        <v>17</v>
      </c>
      <c r="H36" s="125" t="s">
        <v>17</v>
      </c>
      <c r="I36" s="256" t="s">
        <v>17</v>
      </c>
      <c r="K36" s="181"/>
      <c r="L36" s="181"/>
      <c r="M36" s="64"/>
      <c r="N36" s="64"/>
      <c r="O36" s="64"/>
      <c r="P36" s="64"/>
      <c r="Q36" s="64"/>
      <c r="R36" s="64"/>
      <c r="T36" s="139"/>
      <c r="U36" s="139"/>
      <c r="V36" s="139"/>
      <c r="W36" s="139"/>
      <c r="X36" s="139"/>
      <c r="Y36" s="139"/>
    </row>
    <row r="37" spans="2:25" ht="14.4" x14ac:dyDescent="0.3">
      <c r="B37" s="253"/>
      <c r="C37" s="254" t="s">
        <v>100</v>
      </c>
      <c r="D37" s="125" t="s">
        <v>17</v>
      </c>
      <c r="E37" s="125" t="s">
        <v>17</v>
      </c>
      <c r="F37" s="125" t="s">
        <v>17</v>
      </c>
      <c r="G37" s="125" t="s">
        <v>17</v>
      </c>
      <c r="H37" s="125" t="s">
        <v>17</v>
      </c>
      <c r="I37" s="256" t="s">
        <v>17</v>
      </c>
      <c r="K37" s="181"/>
      <c r="L37" s="181"/>
      <c r="M37" s="182"/>
      <c r="N37" s="182"/>
      <c r="O37" s="182"/>
      <c r="P37" s="182"/>
      <c r="Q37" s="182"/>
      <c r="R37" s="182"/>
      <c r="T37" s="139"/>
      <c r="U37" s="139"/>
      <c r="V37" s="139"/>
      <c r="W37" s="139"/>
      <c r="X37" s="139"/>
      <c r="Y37" s="139"/>
    </row>
    <row r="38" spans="2:25" ht="14.4" x14ac:dyDescent="0.3">
      <c r="B38" s="253"/>
      <c r="C38" s="254" t="s">
        <v>101</v>
      </c>
      <c r="D38" s="125" t="s">
        <v>17</v>
      </c>
      <c r="E38" s="125">
        <v>87.506837000000004</v>
      </c>
      <c r="F38" s="125" t="s">
        <v>17</v>
      </c>
      <c r="G38" s="125" t="s">
        <v>17</v>
      </c>
      <c r="H38" s="125" t="s">
        <v>17</v>
      </c>
      <c r="I38" s="256">
        <v>87.506837000000004</v>
      </c>
      <c r="K38" s="181"/>
      <c r="L38" s="181"/>
      <c r="M38" s="182"/>
      <c r="N38" s="182"/>
      <c r="O38" s="182"/>
      <c r="P38" s="182"/>
      <c r="Q38" s="182"/>
      <c r="R38" s="182"/>
      <c r="T38" s="139"/>
      <c r="U38" s="139"/>
      <c r="V38" s="139"/>
      <c r="W38" s="139"/>
      <c r="X38" s="139"/>
      <c r="Y38" s="139"/>
    </row>
    <row r="39" spans="2:25" ht="14.4" x14ac:dyDescent="0.3">
      <c r="B39" s="253"/>
      <c r="C39" s="254" t="s">
        <v>102</v>
      </c>
      <c r="D39" s="125">
        <v>18.426355000000001</v>
      </c>
      <c r="E39" s="125" t="s">
        <v>17</v>
      </c>
      <c r="F39" s="125" t="s">
        <v>17</v>
      </c>
      <c r="G39" s="125" t="s">
        <v>17</v>
      </c>
      <c r="H39" s="125" t="s">
        <v>17</v>
      </c>
      <c r="I39" s="256">
        <v>18.426355000000001</v>
      </c>
      <c r="K39" s="181"/>
      <c r="L39" s="181"/>
      <c r="M39" s="182"/>
      <c r="N39" s="182"/>
      <c r="O39" s="182"/>
      <c r="P39" s="182"/>
      <c r="Q39" s="182"/>
      <c r="R39" s="182"/>
      <c r="T39" s="139"/>
      <c r="U39" s="139"/>
      <c r="V39" s="139"/>
      <c r="W39" s="139"/>
      <c r="X39" s="139"/>
      <c r="Y39" s="139"/>
    </row>
    <row r="40" spans="2:25" ht="14.4" x14ac:dyDescent="0.3">
      <c r="B40" s="253"/>
      <c r="C40" s="254" t="s">
        <v>103</v>
      </c>
      <c r="D40" s="125" t="s">
        <v>17</v>
      </c>
      <c r="E40" s="125" t="s">
        <v>17</v>
      </c>
      <c r="F40" s="125" t="s">
        <v>17</v>
      </c>
      <c r="G40" s="125" t="s">
        <v>17</v>
      </c>
      <c r="H40" s="255">
        <v>431.750925</v>
      </c>
      <c r="I40" s="256">
        <v>431.750925</v>
      </c>
      <c r="K40" s="181"/>
      <c r="L40" s="181"/>
      <c r="M40" s="182"/>
      <c r="N40" s="182"/>
      <c r="O40" s="182"/>
      <c r="P40" s="182"/>
      <c r="Q40" s="182"/>
      <c r="R40" s="182"/>
      <c r="T40" s="139"/>
      <c r="U40" s="139"/>
      <c r="V40" s="139"/>
      <c r="W40" s="139"/>
      <c r="X40" s="139"/>
      <c r="Y40" s="139"/>
    </row>
    <row r="41" spans="2:25" ht="14.4" x14ac:dyDescent="0.3">
      <c r="B41" s="253" t="s">
        <v>153</v>
      </c>
      <c r="C41" s="254" t="s">
        <v>165</v>
      </c>
      <c r="D41" s="125">
        <v>12780.875932999999</v>
      </c>
      <c r="E41" s="125">
        <v>3085.4230490000004</v>
      </c>
      <c r="F41" s="125">
        <v>2855.6565100000007</v>
      </c>
      <c r="G41" s="125">
        <v>371.75020699999999</v>
      </c>
      <c r="H41" s="255">
        <v>537.36121500000002</v>
      </c>
      <c r="I41" s="256">
        <v>19631.066913999999</v>
      </c>
      <c r="K41" s="181"/>
      <c r="L41" s="181"/>
      <c r="M41" s="182"/>
      <c r="N41" s="182"/>
      <c r="O41" s="182"/>
      <c r="P41" s="182"/>
      <c r="Q41" s="182"/>
      <c r="R41" s="182"/>
      <c r="T41" s="139"/>
      <c r="U41" s="139"/>
      <c r="V41" s="139"/>
      <c r="W41" s="139"/>
      <c r="X41" s="139"/>
      <c r="Y41" s="139"/>
    </row>
    <row r="42" spans="2:25" ht="14.4" x14ac:dyDescent="0.3">
      <c r="B42" s="253"/>
      <c r="C42" s="254" t="s">
        <v>166</v>
      </c>
      <c r="D42" s="125">
        <v>8250.9359639399991</v>
      </c>
      <c r="E42" s="125">
        <v>7051.9826905500004</v>
      </c>
      <c r="F42" s="125">
        <v>6046.7859234200005</v>
      </c>
      <c r="G42" s="125">
        <v>231.13677304000001</v>
      </c>
      <c r="H42" s="125" t="s">
        <v>17</v>
      </c>
      <c r="I42" s="256">
        <v>21580.841350950002</v>
      </c>
      <c r="K42" s="181"/>
      <c r="L42" s="181"/>
      <c r="M42" s="182"/>
      <c r="N42" s="182"/>
      <c r="O42" s="182"/>
      <c r="P42" s="182"/>
      <c r="Q42" s="182"/>
      <c r="R42" s="182"/>
      <c r="T42" s="139"/>
      <c r="U42" s="139"/>
      <c r="V42" s="139"/>
      <c r="W42" s="139"/>
      <c r="X42" s="139"/>
      <c r="Y42" s="139"/>
    </row>
    <row r="43" spans="2:25" ht="14.4" x14ac:dyDescent="0.3">
      <c r="B43" s="253"/>
      <c r="C43" s="254" t="s">
        <v>167</v>
      </c>
      <c r="D43" s="125" t="s">
        <v>17</v>
      </c>
      <c r="E43" s="125">
        <v>2906.2677589999994</v>
      </c>
      <c r="F43" s="125" t="s">
        <v>17</v>
      </c>
      <c r="G43" s="125" t="s">
        <v>17</v>
      </c>
      <c r="H43" s="125" t="s">
        <v>17</v>
      </c>
      <c r="I43" s="256">
        <v>2906.2677589999994</v>
      </c>
      <c r="K43" s="181"/>
      <c r="L43" s="181"/>
      <c r="M43" s="182"/>
      <c r="N43" s="182"/>
      <c r="O43" s="182"/>
      <c r="P43" s="182"/>
      <c r="Q43" s="182"/>
      <c r="R43" s="182"/>
      <c r="T43" s="139"/>
      <c r="U43" s="139"/>
      <c r="V43" s="139"/>
      <c r="W43" s="139"/>
      <c r="X43" s="139"/>
      <c r="Y43" s="139"/>
    </row>
    <row r="44" spans="2:25" ht="14.4" x14ac:dyDescent="0.3">
      <c r="B44" s="253" t="s">
        <v>233</v>
      </c>
      <c r="C44" s="254" t="s">
        <v>104</v>
      </c>
      <c r="D44" s="125">
        <v>791.65139699999997</v>
      </c>
      <c r="E44" s="125">
        <v>35.227108000000001</v>
      </c>
      <c r="F44" s="125" t="s">
        <v>17</v>
      </c>
      <c r="G44" s="125" t="s">
        <v>17</v>
      </c>
      <c r="H44" s="255">
        <v>511.89194620000012</v>
      </c>
      <c r="I44" s="256">
        <v>1338.7704512</v>
      </c>
      <c r="K44" s="181"/>
      <c r="L44" s="181"/>
      <c r="M44" s="182"/>
      <c r="N44" s="182"/>
      <c r="O44" s="182"/>
      <c r="P44" s="182"/>
      <c r="Q44" s="182"/>
      <c r="R44" s="182"/>
      <c r="T44" s="139"/>
      <c r="U44" s="139"/>
      <c r="V44" s="139"/>
      <c r="W44" s="139"/>
      <c r="X44" s="139"/>
      <c r="Y44" s="139"/>
    </row>
    <row r="45" spans="2:25" ht="14.4" x14ac:dyDescent="0.3">
      <c r="B45" s="253"/>
      <c r="C45" s="254" t="s">
        <v>105</v>
      </c>
      <c r="D45" s="125">
        <v>598.32686000000012</v>
      </c>
      <c r="E45" s="125">
        <v>466.36039999999997</v>
      </c>
      <c r="F45" s="125" t="s">
        <v>17</v>
      </c>
      <c r="G45" s="125" t="s">
        <v>17</v>
      </c>
      <c r="H45" s="125" t="s">
        <v>17</v>
      </c>
      <c r="I45" s="256">
        <v>1064.6872599999999</v>
      </c>
      <c r="K45" s="181"/>
      <c r="L45" s="181"/>
      <c r="M45" s="182"/>
      <c r="N45" s="182"/>
      <c r="O45" s="182"/>
      <c r="P45" s="182"/>
      <c r="Q45" s="182"/>
      <c r="R45" s="182"/>
      <c r="T45" s="139"/>
      <c r="U45" s="139"/>
      <c r="V45" s="139"/>
      <c r="W45" s="139"/>
      <c r="X45" s="139"/>
      <c r="Y45" s="139"/>
    </row>
    <row r="46" spans="2:25" ht="14.4" x14ac:dyDescent="0.3">
      <c r="B46" s="253" t="s">
        <v>106</v>
      </c>
      <c r="C46" s="254" t="s">
        <v>50</v>
      </c>
      <c r="D46" s="125" t="s">
        <v>17</v>
      </c>
      <c r="E46" s="125">
        <v>3747.4570369999997</v>
      </c>
      <c r="F46" s="125" t="s">
        <v>17</v>
      </c>
      <c r="G46" s="125" t="s">
        <v>17</v>
      </c>
      <c r="H46" s="125" t="s">
        <v>17</v>
      </c>
      <c r="I46" s="256">
        <v>3747.4570369999997</v>
      </c>
      <c r="K46" s="181"/>
      <c r="L46" s="181"/>
      <c r="M46" s="182"/>
      <c r="N46" s="182"/>
      <c r="O46" s="182"/>
      <c r="P46" s="182"/>
      <c r="Q46" s="182"/>
      <c r="R46" s="182"/>
      <c r="T46" s="139"/>
      <c r="U46" s="139"/>
      <c r="V46" s="139"/>
      <c r="W46" s="139"/>
      <c r="X46" s="139"/>
      <c r="Y46" s="139"/>
    </row>
    <row r="47" spans="2:25" ht="14.4" x14ac:dyDescent="0.3">
      <c r="B47" s="253" t="s">
        <v>43</v>
      </c>
      <c r="C47" s="254" t="s">
        <v>107</v>
      </c>
      <c r="D47" s="125" t="s">
        <v>17</v>
      </c>
      <c r="E47" s="125" t="s">
        <v>17</v>
      </c>
      <c r="F47" s="125" t="s">
        <v>17</v>
      </c>
      <c r="G47" s="125" t="s">
        <v>17</v>
      </c>
      <c r="H47" s="255">
        <v>58.732742999999999</v>
      </c>
      <c r="I47" s="256">
        <v>58.732742999999999</v>
      </c>
      <c r="K47" s="181"/>
      <c r="L47" s="181"/>
      <c r="M47" s="182"/>
      <c r="N47" s="182"/>
      <c r="O47" s="182"/>
      <c r="P47" s="182"/>
      <c r="Q47" s="182"/>
      <c r="R47" s="182"/>
      <c r="T47" s="139"/>
      <c r="U47" s="139"/>
      <c r="V47" s="139"/>
      <c r="W47" s="139"/>
      <c r="X47" s="139"/>
      <c r="Y47" s="139"/>
    </row>
    <row r="48" spans="2:25" ht="14.4" x14ac:dyDescent="0.3">
      <c r="B48" s="253"/>
      <c r="C48" s="254" t="s">
        <v>243</v>
      </c>
      <c r="D48" s="125">
        <v>491.82192499999996</v>
      </c>
      <c r="E48" s="125">
        <v>1232.0614200000002</v>
      </c>
      <c r="F48" s="125">
        <v>48.989221999999998</v>
      </c>
      <c r="G48" s="125" t="s">
        <v>17</v>
      </c>
      <c r="H48" s="255">
        <v>704.30248300000005</v>
      </c>
      <c r="I48" s="256">
        <v>2477.1750500000003</v>
      </c>
      <c r="K48" s="181"/>
      <c r="L48" s="181"/>
      <c r="M48" s="182"/>
      <c r="N48" s="182"/>
      <c r="O48" s="182"/>
      <c r="P48" s="182"/>
      <c r="Q48" s="182"/>
      <c r="R48" s="182"/>
      <c r="T48" s="139"/>
      <c r="U48" s="139"/>
      <c r="V48" s="139"/>
      <c r="W48" s="139"/>
      <c r="X48" s="139"/>
      <c r="Y48" s="139"/>
    </row>
    <row r="49" spans="2:25" ht="14.4" x14ac:dyDescent="0.3">
      <c r="B49" s="253" t="s">
        <v>222</v>
      </c>
      <c r="C49" s="254" t="s">
        <v>219</v>
      </c>
      <c r="D49" s="125">
        <v>199.96680000000001</v>
      </c>
      <c r="E49" s="125" t="s">
        <v>17</v>
      </c>
      <c r="F49" s="125" t="s">
        <v>17</v>
      </c>
      <c r="G49" s="125" t="s">
        <v>17</v>
      </c>
      <c r="H49" s="255">
        <v>199.40387100000001</v>
      </c>
      <c r="I49" s="256">
        <v>399.37067100000002</v>
      </c>
      <c r="K49" s="181"/>
      <c r="L49" s="181"/>
      <c r="M49" s="182"/>
      <c r="N49" s="182"/>
      <c r="O49" s="182"/>
      <c r="P49" s="182"/>
      <c r="Q49" s="182"/>
      <c r="R49" s="182"/>
      <c r="T49" s="139"/>
      <c r="U49" s="139"/>
      <c r="V49" s="139"/>
      <c r="W49" s="139"/>
      <c r="X49" s="139"/>
      <c r="Y49" s="139"/>
    </row>
    <row r="50" spans="2:25" ht="14.4" x14ac:dyDescent="0.3">
      <c r="B50" s="253" t="s">
        <v>168</v>
      </c>
      <c r="C50" s="254" t="s">
        <v>152</v>
      </c>
      <c r="D50" s="125">
        <v>1649.6491734409997</v>
      </c>
      <c r="E50" s="125">
        <v>2115.8205710000002</v>
      </c>
      <c r="F50" s="125" t="s">
        <v>17</v>
      </c>
      <c r="G50" s="125">
        <v>13.839508000000002</v>
      </c>
      <c r="H50" s="317">
        <v>0.17618999999999999</v>
      </c>
      <c r="I50" s="256">
        <v>3779.4854424409996</v>
      </c>
      <c r="K50" s="181"/>
      <c r="L50" s="181"/>
      <c r="M50" s="182"/>
      <c r="N50" s="182"/>
      <c r="O50" s="182"/>
      <c r="P50" s="182"/>
      <c r="Q50" s="182"/>
      <c r="R50" s="182"/>
      <c r="T50" s="139"/>
      <c r="U50" s="139"/>
      <c r="V50" s="139"/>
      <c r="W50" s="139"/>
      <c r="X50" s="139"/>
      <c r="Y50" s="139"/>
    </row>
    <row r="51" spans="2:25" ht="14.4" x14ac:dyDescent="0.3">
      <c r="B51" s="253" t="s">
        <v>109</v>
      </c>
      <c r="C51" s="254" t="s">
        <v>110</v>
      </c>
      <c r="D51" s="125">
        <v>13.079958999999999</v>
      </c>
      <c r="E51" s="125">
        <v>21401.915119999998</v>
      </c>
      <c r="F51" s="125" t="s">
        <v>17</v>
      </c>
      <c r="G51" s="125" t="s">
        <v>17</v>
      </c>
      <c r="H51" s="255">
        <v>10.307700000000001</v>
      </c>
      <c r="I51" s="256">
        <v>21425.302778999994</v>
      </c>
      <c r="K51" s="181"/>
      <c r="L51" s="181"/>
      <c r="M51" s="182"/>
      <c r="N51" s="182"/>
      <c r="O51" s="182"/>
      <c r="P51" s="182"/>
      <c r="Q51" s="182"/>
      <c r="R51" s="182"/>
      <c r="T51" s="139"/>
      <c r="U51" s="139"/>
      <c r="V51" s="139"/>
      <c r="W51" s="139"/>
      <c r="X51" s="139"/>
      <c r="Y51" s="139"/>
    </row>
    <row r="52" spans="2:25" ht="14.4" x14ac:dyDescent="0.3">
      <c r="B52" s="253" t="s">
        <v>236</v>
      </c>
      <c r="C52" s="254" t="s">
        <v>244</v>
      </c>
      <c r="D52" s="125" t="s">
        <v>17</v>
      </c>
      <c r="E52" s="125" t="s">
        <v>17</v>
      </c>
      <c r="F52" s="125" t="s">
        <v>17</v>
      </c>
      <c r="G52" s="125" t="s">
        <v>17</v>
      </c>
      <c r="H52" s="125" t="s">
        <v>17</v>
      </c>
      <c r="I52" s="256" t="s">
        <v>17</v>
      </c>
      <c r="K52" s="181"/>
      <c r="L52" s="181"/>
      <c r="M52" s="64"/>
      <c r="N52" s="64"/>
      <c r="O52" s="64"/>
      <c r="P52" s="64"/>
      <c r="Q52" s="64"/>
      <c r="R52" s="64"/>
      <c r="T52" s="139"/>
      <c r="U52" s="139"/>
      <c r="V52" s="139"/>
      <c r="W52" s="139"/>
      <c r="X52" s="139"/>
      <c r="Y52" s="139"/>
    </row>
    <row r="53" spans="2:25" ht="14.4" x14ac:dyDescent="0.3">
      <c r="B53" s="253" t="s">
        <v>155</v>
      </c>
      <c r="C53" s="254" t="s">
        <v>149</v>
      </c>
      <c r="D53" s="125">
        <v>1835.3541600000003</v>
      </c>
      <c r="E53" s="125">
        <v>5778.5221590000001</v>
      </c>
      <c r="F53" s="125" t="s">
        <v>17</v>
      </c>
      <c r="G53" s="125" t="s">
        <v>17</v>
      </c>
      <c r="H53" s="255">
        <v>604.05525</v>
      </c>
      <c r="I53" s="256">
        <v>8217.9315690000003</v>
      </c>
      <c r="K53" s="181"/>
      <c r="L53" s="181"/>
      <c r="M53" s="182"/>
      <c r="N53" s="182"/>
      <c r="O53" s="182"/>
      <c r="P53" s="182"/>
      <c r="Q53" s="182"/>
      <c r="R53" s="182"/>
      <c r="T53" s="139"/>
      <c r="U53" s="139"/>
      <c r="V53" s="139"/>
      <c r="W53" s="139"/>
      <c r="X53" s="139"/>
      <c r="Y53" s="139"/>
    </row>
    <row r="54" spans="2:25" ht="14.4" x14ac:dyDescent="0.3">
      <c r="B54" s="253" t="s">
        <v>112</v>
      </c>
      <c r="C54" s="254" t="s">
        <v>113</v>
      </c>
      <c r="D54" s="125" t="s">
        <v>17</v>
      </c>
      <c r="E54" s="125" t="s">
        <v>17</v>
      </c>
      <c r="F54" s="125" t="s">
        <v>17</v>
      </c>
      <c r="G54" s="125" t="s">
        <v>17</v>
      </c>
      <c r="H54" s="255">
        <v>1986.789</v>
      </c>
      <c r="I54" s="256">
        <v>1986.789</v>
      </c>
      <c r="K54" s="181"/>
      <c r="L54" s="181"/>
      <c r="M54" s="182"/>
      <c r="N54" s="182"/>
      <c r="O54" s="182"/>
      <c r="P54" s="182"/>
      <c r="Q54" s="182"/>
      <c r="R54" s="182"/>
      <c r="T54" s="139"/>
      <c r="U54" s="139"/>
      <c r="V54" s="139"/>
      <c r="W54" s="139"/>
      <c r="X54" s="139"/>
      <c r="Y54" s="139"/>
    </row>
    <row r="55" spans="2:25" ht="14.4" x14ac:dyDescent="0.3">
      <c r="B55" s="318"/>
      <c r="C55" s="254" t="s">
        <v>271</v>
      </c>
      <c r="D55" s="125">
        <v>1011.280162</v>
      </c>
      <c r="E55" s="125" t="s">
        <v>17</v>
      </c>
      <c r="F55" s="125" t="s">
        <v>17</v>
      </c>
      <c r="G55" s="125" t="s">
        <v>17</v>
      </c>
      <c r="H55" s="125" t="s">
        <v>17</v>
      </c>
      <c r="I55" s="256">
        <v>1011.280162</v>
      </c>
      <c r="K55" s="181"/>
      <c r="L55" s="181"/>
      <c r="M55" s="182"/>
      <c r="N55" s="182"/>
      <c r="O55" s="182"/>
      <c r="P55" s="182"/>
      <c r="Q55" s="182"/>
      <c r="R55" s="182"/>
      <c r="T55" s="139"/>
      <c r="U55" s="139"/>
      <c r="V55" s="139"/>
      <c r="W55" s="139"/>
      <c r="X55" s="139"/>
      <c r="Y55" s="139"/>
    </row>
    <row r="56" spans="2:25" ht="14.4" x14ac:dyDescent="0.3">
      <c r="B56" s="253" t="s">
        <v>114</v>
      </c>
      <c r="C56" s="254" t="s">
        <v>115</v>
      </c>
      <c r="D56" s="125">
        <v>222.87905030399995</v>
      </c>
      <c r="E56" s="125" t="s">
        <v>17</v>
      </c>
      <c r="F56" s="125" t="s">
        <v>17</v>
      </c>
      <c r="G56" s="125" t="s">
        <v>17</v>
      </c>
      <c r="H56" s="255">
        <v>15.41946744</v>
      </c>
      <c r="I56" s="256">
        <v>238.29851774399995</v>
      </c>
      <c r="K56" s="181"/>
      <c r="L56" s="181"/>
      <c r="M56" s="182"/>
      <c r="N56" s="182"/>
      <c r="O56" s="182"/>
      <c r="P56" s="182"/>
      <c r="Q56" s="182"/>
      <c r="R56" s="182"/>
      <c r="T56" s="139"/>
      <c r="U56" s="139"/>
      <c r="V56" s="139"/>
      <c r="W56" s="139"/>
      <c r="X56" s="139"/>
      <c r="Y56" s="139"/>
    </row>
    <row r="57" spans="2:25" ht="14.4" x14ac:dyDescent="0.3">
      <c r="B57" s="253" t="s">
        <v>40</v>
      </c>
      <c r="C57" s="254" t="s">
        <v>116</v>
      </c>
      <c r="D57" s="125" t="s">
        <v>17</v>
      </c>
      <c r="E57" s="125" t="s">
        <v>17</v>
      </c>
      <c r="F57" s="125" t="s">
        <v>17</v>
      </c>
      <c r="G57" s="125" t="s">
        <v>17</v>
      </c>
      <c r="H57" s="255">
        <v>161.00518100000002</v>
      </c>
      <c r="I57" s="256">
        <v>161.00518100000002</v>
      </c>
      <c r="K57" s="181"/>
      <c r="L57" s="181"/>
      <c r="M57" s="182"/>
      <c r="N57" s="182"/>
      <c r="O57" s="182"/>
      <c r="P57" s="182"/>
      <c r="Q57" s="182"/>
      <c r="R57" s="182"/>
      <c r="T57" s="139"/>
      <c r="U57" s="139"/>
      <c r="V57" s="139"/>
      <c r="W57" s="139"/>
      <c r="X57" s="139"/>
      <c r="Y57" s="139"/>
    </row>
    <row r="58" spans="2:25" ht="14.4" x14ac:dyDescent="0.3">
      <c r="B58" s="253"/>
      <c r="C58" s="254" t="s">
        <v>150</v>
      </c>
      <c r="D58" s="125">
        <v>178.202</v>
      </c>
      <c r="E58" s="125">
        <v>360.54300000000001</v>
      </c>
      <c r="F58" s="125" t="s">
        <v>17</v>
      </c>
      <c r="G58" s="125" t="s">
        <v>17</v>
      </c>
      <c r="H58" s="255">
        <v>7.7670000000000003</v>
      </c>
      <c r="I58" s="256">
        <v>546.51199999999994</v>
      </c>
      <c r="K58" s="181"/>
      <c r="L58" s="181"/>
      <c r="M58" s="182"/>
      <c r="N58" s="182"/>
      <c r="O58" s="182"/>
      <c r="P58" s="182"/>
      <c r="Q58" s="182"/>
      <c r="R58" s="182"/>
      <c r="T58" s="139"/>
      <c r="U58" s="139"/>
      <c r="V58" s="139"/>
      <c r="W58" s="139"/>
      <c r="X58" s="139"/>
      <c r="Y58" s="139"/>
    </row>
    <row r="59" spans="2:25" ht="14.4" x14ac:dyDescent="0.3">
      <c r="B59" s="253"/>
      <c r="C59" s="254" t="s">
        <v>245</v>
      </c>
      <c r="D59" s="125">
        <v>11.839727999999999</v>
      </c>
      <c r="E59" s="125">
        <v>533.19965050000008</v>
      </c>
      <c r="F59" s="125" t="s">
        <v>17</v>
      </c>
      <c r="G59" s="125" t="s">
        <v>17</v>
      </c>
      <c r="H59" s="255">
        <v>10.025040000000001</v>
      </c>
      <c r="I59" s="256">
        <v>555.0644185000001</v>
      </c>
      <c r="K59" s="181"/>
      <c r="L59" s="181"/>
      <c r="M59" s="182"/>
      <c r="N59" s="182"/>
      <c r="O59" s="182"/>
      <c r="P59" s="182"/>
      <c r="Q59" s="182"/>
      <c r="R59" s="182"/>
      <c r="T59" s="139"/>
      <c r="U59" s="139"/>
      <c r="V59" s="139"/>
      <c r="W59" s="139"/>
      <c r="X59" s="139"/>
      <c r="Y59" s="139"/>
    </row>
    <row r="60" spans="2:25" ht="14.4" x14ac:dyDescent="0.3">
      <c r="B60" s="253"/>
      <c r="C60" s="254" t="s">
        <v>246</v>
      </c>
      <c r="D60" s="125" t="s">
        <v>17</v>
      </c>
      <c r="E60" s="125">
        <v>650.43249200000014</v>
      </c>
      <c r="F60" s="125" t="s">
        <v>17</v>
      </c>
      <c r="G60" s="125" t="s">
        <v>17</v>
      </c>
      <c r="H60" s="255">
        <v>350.09784800000006</v>
      </c>
      <c r="I60" s="256">
        <v>1000.5303400000001</v>
      </c>
      <c r="K60" s="181"/>
      <c r="L60" s="181"/>
      <c r="M60" s="182"/>
      <c r="N60" s="182"/>
      <c r="O60" s="182"/>
      <c r="P60" s="182"/>
      <c r="Q60" s="182"/>
      <c r="R60" s="182"/>
      <c r="T60" s="139"/>
      <c r="U60" s="139"/>
      <c r="V60" s="139"/>
      <c r="W60" s="139"/>
      <c r="X60" s="139"/>
      <c r="Y60" s="139"/>
    </row>
    <row r="61" spans="2:25" ht="14.4" x14ac:dyDescent="0.3">
      <c r="B61" s="253"/>
      <c r="C61" s="254" t="s">
        <v>247</v>
      </c>
      <c r="D61" s="125">
        <v>2.4554999999999998</v>
      </c>
      <c r="E61" s="125">
        <v>1208.6283500000002</v>
      </c>
      <c r="F61" s="125" t="s">
        <v>17</v>
      </c>
      <c r="G61" s="125" t="s">
        <v>17</v>
      </c>
      <c r="H61" s="125" t="s">
        <v>17</v>
      </c>
      <c r="I61" s="256">
        <v>1211.08385</v>
      </c>
      <c r="K61" s="181"/>
      <c r="L61" s="181"/>
      <c r="M61" s="182"/>
      <c r="N61" s="182"/>
      <c r="O61" s="182"/>
      <c r="P61" s="182"/>
      <c r="Q61" s="182"/>
      <c r="R61" s="182"/>
      <c r="T61" s="139"/>
      <c r="U61" s="139"/>
      <c r="V61" s="139"/>
      <c r="W61" s="139"/>
      <c r="X61" s="139"/>
      <c r="Y61" s="139"/>
    </row>
    <row r="62" spans="2:25" ht="14.4" x14ac:dyDescent="0.3">
      <c r="B62" s="253" t="s">
        <v>118</v>
      </c>
      <c r="C62" s="254" t="s">
        <v>235</v>
      </c>
      <c r="D62" s="125" t="s">
        <v>17</v>
      </c>
      <c r="E62" s="125" t="s">
        <v>17</v>
      </c>
      <c r="F62" s="125" t="s">
        <v>17</v>
      </c>
      <c r="G62" s="125" t="s">
        <v>17</v>
      </c>
      <c r="H62" s="255">
        <v>335.29041000000001</v>
      </c>
      <c r="I62" s="256">
        <v>335.29041000000001</v>
      </c>
      <c r="K62" s="181"/>
      <c r="L62" s="181"/>
      <c r="M62" s="182"/>
      <c r="N62" s="182"/>
      <c r="O62" s="182"/>
      <c r="P62" s="182"/>
      <c r="Q62" s="182"/>
      <c r="R62" s="182"/>
      <c r="T62" s="139"/>
      <c r="U62" s="139"/>
      <c r="V62" s="139"/>
      <c r="W62" s="139"/>
      <c r="X62" s="139"/>
      <c r="Y62" s="139"/>
    </row>
    <row r="63" spans="2:25" ht="14.4" x14ac:dyDescent="0.3">
      <c r="B63" s="319"/>
      <c r="C63" s="262" t="s">
        <v>273</v>
      </c>
      <c r="D63" s="320">
        <v>23.342756000000001</v>
      </c>
      <c r="E63" s="320" t="s">
        <v>17</v>
      </c>
      <c r="F63" s="320" t="s">
        <v>17</v>
      </c>
      <c r="G63" s="320" t="s">
        <v>17</v>
      </c>
      <c r="H63" s="320" t="s">
        <v>17</v>
      </c>
      <c r="I63" s="264">
        <v>23.342756000000001</v>
      </c>
      <c r="K63" s="181"/>
      <c r="L63" s="181"/>
      <c r="M63" s="182"/>
      <c r="N63" s="182"/>
      <c r="O63" s="182"/>
      <c r="P63" s="182"/>
      <c r="Q63" s="182"/>
      <c r="R63" s="182"/>
      <c r="T63" s="139"/>
      <c r="U63" s="139"/>
      <c r="V63" s="139"/>
      <c r="W63" s="139"/>
      <c r="X63" s="139"/>
      <c r="Y63" s="139"/>
    </row>
    <row r="64" spans="2:25" x14ac:dyDescent="0.2">
      <c r="B64" s="421" t="s">
        <v>265</v>
      </c>
      <c r="D64" s="91"/>
      <c r="E64" s="91"/>
      <c r="F64" s="91"/>
      <c r="G64" s="91"/>
      <c r="H64" s="92"/>
      <c r="I64" s="92"/>
      <c r="K64" s="64"/>
      <c r="L64" s="64"/>
      <c r="M64" s="64"/>
      <c r="N64" s="64"/>
      <c r="O64" s="64"/>
      <c r="P64" s="64"/>
      <c r="Q64" s="64"/>
      <c r="R64" s="64"/>
    </row>
    <row r="65" spans="2:18" x14ac:dyDescent="0.2">
      <c r="B65" s="422" t="s">
        <v>356</v>
      </c>
      <c r="D65" s="33"/>
      <c r="E65" s="33"/>
      <c r="F65" s="33"/>
      <c r="G65" s="33"/>
      <c r="H65" s="33"/>
      <c r="I65" s="33"/>
      <c r="K65" s="183"/>
      <c r="L65" s="64"/>
      <c r="M65" s="64"/>
      <c r="N65" s="64"/>
      <c r="O65" s="64"/>
      <c r="P65" s="64"/>
      <c r="Q65" s="64"/>
      <c r="R65" s="64"/>
    </row>
    <row r="66" spans="2:18" x14ac:dyDescent="0.2">
      <c r="B66" s="422" t="s">
        <v>360</v>
      </c>
      <c r="D66" s="33"/>
      <c r="E66" s="33"/>
      <c r="F66" s="33"/>
      <c r="G66" s="33"/>
      <c r="H66" s="33"/>
      <c r="I66" s="33"/>
      <c r="K66" s="183"/>
      <c r="L66" s="64"/>
      <c r="M66" s="64"/>
      <c r="N66" s="64"/>
      <c r="O66" s="64"/>
      <c r="P66" s="64"/>
      <c r="Q66" s="64"/>
      <c r="R66" s="64"/>
    </row>
    <row r="67" spans="2:18" x14ac:dyDescent="0.2">
      <c r="C67" s="81"/>
    </row>
  </sheetData>
  <mergeCells count="1">
    <mergeCell ref="B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279"/>
  <sheetViews>
    <sheetView zoomScaleNormal="100" workbookViewId="0">
      <selection activeCell="N11" sqref="N11"/>
    </sheetView>
  </sheetViews>
  <sheetFormatPr baseColWidth="10" defaultColWidth="11.44140625" defaultRowHeight="11.4" x14ac:dyDescent="0.2"/>
  <cols>
    <col min="1" max="1" width="8.109375" style="20" customWidth="1"/>
    <col min="2" max="2" width="18" style="20" customWidth="1"/>
    <col min="3" max="3" width="11.88671875" style="20" customWidth="1"/>
    <col min="4" max="4" width="10.6640625" style="20" bestFit="1" customWidth="1"/>
    <col min="5" max="6" width="11.6640625" style="20" customWidth="1"/>
    <col min="7" max="15" width="11.33203125" style="20" customWidth="1"/>
    <col min="16" max="17" width="11.6640625" style="20" customWidth="1"/>
    <col min="18" max="16384" width="11.44140625" style="20"/>
  </cols>
  <sheetData>
    <row r="2" spans="2:17" s="196" customFormat="1" ht="17.399999999999999" x14ac:dyDescent="0.2">
      <c r="B2" s="184" t="s">
        <v>299</v>
      </c>
    </row>
    <row r="3" spans="2:17" s="196" customFormat="1" ht="13.8" x14ac:dyDescent="0.25">
      <c r="B3" s="185" t="s">
        <v>300</v>
      </c>
    </row>
    <row r="4" spans="2:17" x14ac:dyDescent="0.2">
      <c r="B4" s="106"/>
      <c r="P4" s="17"/>
      <c r="Q4" s="17"/>
    </row>
    <row r="5" spans="2:17" ht="13.8" x14ac:dyDescent="0.25">
      <c r="B5" s="115" t="s">
        <v>306</v>
      </c>
      <c r="P5" s="17"/>
      <c r="Q5" s="17"/>
    </row>
    <row r="6" spans="2:17" x14ac:dyDescent="0.2">
      <c r="P6" s="17"/>
      <c r="Q6" s="17"/>
    </row>
    <row r="7" spans="2:17" x14ac:dyDescent="0.2">
      <c r="P7" s="17"/>
      <c r="Q7" s="17"/>
    </row>
    <row r="8" spans="2:17" x14ac:dyDescent="0.2">
      <c r="P8" s="17"/>
      <c r="Q8" s="17"/>
    </row>
    <row r="9" spans="2:17" x14ac:dyDescent="0.2">
      <c r="P9" s="17"/>
      <c r="Q9" s="17"/>
    </row>
    <row r="10" spans="2:17" x14ac:dyDescent="0.2">
      <c r="P10" s="17"/>
      <c r="Q10" s="17"/>
    </row>
    <row r="11" spans="2:17" x14ac:dyDescent="0.2">
      <c r="P11" s="17"/>
      <c r="Q11" s="17"/>
    </row>
    <row r="12" spans="2:17" x14ac:dyDescent="0.2">
      <c r="P12" s="17"/>
      <c r="Q12" s="17"/>
    </row>
    <row r="13" spans="2:17" x14ac:dyDescent="0.2">
      <c r="P13" s="17"/>
      <c r="Q13" s="17"/>
    </row>
    <row r="14" spans="2:17" x14ac:dyDescent="0.2">
      <c r="P14" s="17"/>
      <c r="Q14" s="17"/>
    </row>
    <row r="15" spans="2:17" x14ac:dyDescent="0.2">
      <c r="P15" s="17"/>
      <c r="Q15" s="17"/>
    </row>
    <row r="16" spans="2:17" x14ac:dyDescent="0.2">
      <c r="P16" s="17"/>
      <c r="Q16" s="17"/>
    </row>
    <row r="17" spans="16:17" x14ac:dyDescent="0.2">
      <c r="P17" s="17"/>
      <c r="Q17" s="17"/>
    </row>
    <row r="18" spans="16:17" x14ac:dyDescent="0.2">
      <c r="P18" s="17"/>
      <c r="Q18" s="17"/>
    </row>
    <row r="19" spans="16:17" x14ac:dyDescent="0.2">
      <c r="P19" s="17"/>
      <c r="Q19" s="17"/>
    </row>
    <row r="20" spans="16:17" x14ac:dyDescent="0.2">
      <c r="P20" s="17"/>
      <c r="Q20" s="17"/>
    </row>
    <row r="21" spans="16:17" x14ac:dyDescent="0.2">
      <c r="P21" s="17"/>
      <c r="Q21" s="17"/>
    </row>
    <row r="22" spans="16:17" x14ac:dyDescent="0.2">
      <c r="P22" s="17"/>
      <c r="Q22" s="17"/>
    </row>
    <row r="23" spans="16:17" x14ac:dyDescent="0.2">
      <c r="P23" s="17"/>
      <c r="Q23" s="17"/>
    </row>
    <row r="24" spans="16:17" x14ac:dyDescent="0.2">
      <c r="P24" s="17"/>
      <c r="Q24" s="17"/>
    </row>
    <row r="25" spans="16:17" x14ac:dyDescent="0.2">
      <c r="P25" s="17"/>
      <c r="Q25" s="17"/>
    </row>
    <row r="26" spans="16:17" x14ac:dyDescent="0.2">
      <c r="P26" s="17"/>
      <c r="Q26" s="17"/>
    </row>
    <row r="27" spans="16:17" x14ac:dyDescent="0.2">
      <c r="P27" s="17"/>
      <c r="Q27" s="17"/>
    </row>
    <row r="28" spans="16:17" x14ac:dyDescent="0.2">
      <c r="P28" s="17"/>
      <c r="Q28" s="17"/>
    </row>
    <row r="29" spans="16:17" x14ac:dyDescent="0.2">
      <c r="P29" s="17"/>
      <c r="Q29" s="17"/>
    </row>
    <row r="30" spans="16:17" x14ac:dyDescent="0.2">
      <c r="P30" s="17"/>
      <c r="Q30" s="17"/>
    </row>
    <row r="31" spans="16:17" x14ac:dyDescent="0.2">
      <c r="P31" s="17"/>
      <c r="Q31" s="17"/>
    </row>
    <row r="32" spans="16:17" x14ac:dyDescent="0.2">
      <c r="P32" s="17"/>
      <c r="Q32" s="17"/>
    </row>
    <row r="33" spans="2:17" x14ac:dyDescent="0.2">
      <c r="P33" s="17"/>
      <c r="Q33" s="17"/>
    </row>
    <row r="34" spans="2:17" x14ac:dyDescent="0.2">
      <c r="P34" s="17"/>
      <c r="Q34" s="17"/>
    </row>
    <row r="35" spans="2:17" ht="13.2" x14ac:dyDescent="0.25">
      <c r="B35" s="18"/>
      <c r="F35" s="21"/>
      <c r="P35" s="17"/>
      <c r="Q35" s="17"/>
    </row>
    <row r="36" spans="2:17" ht="13.8" x14ac:dyDescent="0.25">
      <c r="B36" s="22"/>
      <c r="F36" s="21"/>
      <c r="P36" s="17"/>
      <c r="Q36" s="17"/>
    </row>
    <row r="37" spans="2:17" x14ac:dyDescent="0.2">
      <c r="F37" s="21"/>
    </row>
    <row r="38" spans="2:17" x14ac:dyDescent="0.2">
      <c r="F38" s="21"/>
    </row>
    <row r="39" spans="2:17" x14ac:dyDescent="0.2">
      <c r="F39" s="21"/>
    </row>
    <row r="53" spans="3:9" x14ac:dyDescent="0.2">
      <c r="C53" s="23"/>
    </row>
    <row r="54" spans="3:9" x14ac:dyDescent="0.2">
      <c r="C54" s="23"/>
    </row>
    <row r="58" spans="3:9" x14ac:dyDescent="0.2">
      <c r="D58" s="24"/>
      <c r="E58" s="24"/>
    </row>
    <row r="59" spans="3:9" x14ac:dyDescent="0.2">
      <c r="D59" s="25"/>
      <c r="E59" s="23"/>
      <c r="I59" s="25"/>
    </row>
    <row r="60" spans="3:9" x14ac:dyDescent="0.2">
      <c r="D60" s="25"/>
      <c r="E60" s="23"/>
    </row>
    <row r="61" spans="3:9" x14ac:dyDescent="0.2">
      <c r="D61" s="25"/>
      <c r="E61" s="23"/>
    </row>
    <row r="62" spans="3:9" x14ac:dyDescent="0.2">
      <c r="D62" s="25"/>
      <c r="E62" s="23"/>
    </row>
    <row r="63" spans="3:9" x14ac:dyDescent="0.2">
      <c r="D63" s="25"/>
      <c r="E63" s="23"/>
    </row>
    <row r="64" spans="3:9" x14ac:dyDescent="0.2">
      <c r="D64" s="25"/>
      <c r="E64" s="23"/>
    </row>
    <row r="65" spans="2:9" x14ac:dyDescent="0.2">
      <c r="D65" s="26"/>
      <c r="E65" s="23"/>
    </row>
    <row r="68" spans="2:9" ht="12" x14ac:dyDescent="0.25">
      <c r="C68" s="133"/>
    </row>
    <row r="70" spans="2:9" x14ac:dyDescent="0.2">
      <c r="D70" s="102"/>
      <c r="E70" s="24"/>
    </row>
    <row r="71" spans="2:9" x14ac:dyDescent="0.2">
      <c r="D71" s="25"/>
      <c r="E71" s="23"/>
    </row>
    <row r="72" spans="2:9" x14ac:dyDescent="0.2">
      <c r="D72" s="25"/>
      <c r="E72" s="23"/>
    </row>
    <row r="73" spans="2:9" x14ac:dyDescent="0.2">
      <c r="D73" s="25"/>
      <c r="E73" s="23"/>
    </row>
    <row r="74" spans="2:9" x14ac:dyDescent="0.2">
      <c r="D74" s="25"/>
      <c r="E74" s="23"/>
    </row>
    <row r="75" spans="2:9" x14ac:dyDescent="0.2">
      <c r="D75" s="25"/>
      <c r="E75" s="23"/>
    </row>
    <row r="76" spans="2:9" x14ac:dyDescent="0.2">
      <c r="B76" s="64"/>
      <c r="C76" s="64"/>
      <c r="D76" s="152"/>
      <c r="E76" s="153"/>
      <c r="F76" s="64"/>
      <c r="G76" s="64"/>
      <c r="H76" s="64"/>
      <c r="I76" s="64"/>
    </row>
    <row r="77" spans="2:9" x14ac:dyDescent="0.2">
      <c r="B77" s="64"/>
      <c r="C77" s="64"/>
      <c r="D77" s="64"/>
      <c r="E77" s="64"/>
      <c r="F77" s="64"/>
      <c r="G77" s="64"/>
      <c r="H77" s="64"/>
      <c r="I77" s="64"/>
    </row>
    <row r="78" spans="2:9" x14ac:dyDescent="0.2">
      <c r="B78" s="64"/>
      <c r="C78" s="64"/>
      <c r="D78" s="64"/>
      <c r="E78" s="64"/>
      <c r="F78" s="64"/>
      <c r="G78" s="64"/>
      <c r="H78" s="64"/>
      <c r="I78" s="64"/>
    </row>
    <row r="79" spans="2:9" x14ac:dyDescent="0.2">
      <c r="B79" s="64"/>
      <c r="C79" s="64"/>
      <c r="D79" s="64"/>
      <c r="E79" s="64"/>
      <c r="F79" s="64"/>
      <c r="G79" s="64"/>
      <c r="H79" s="64"/>
      <c r="I79" s="64"/>
    </row>
    <row r="80" spans="2:9" ht="12" x14ac:dyDescent="0.25">
      <c r="B80" s="64"/>
      <c r="C80" s="154" t="s">
        <v>305</v>
      </c>
      <c r="D80" s="64"/>
      <c r="E80" s="64"/>
      <c r="F80" s="64"/>
      <c r="G80" s="64"/>
      <c r="H80" s="64"/>
      <c r="I80" s="64"/>
    </row>
    <row r="81" spans="2:9" x14ac:dyDescent="0.2">
      <c r="B81" s="64"/>
      <c r="C81" s="64"/>
      <c r="D81" s="64"/>
      <c r="E81" s="64"/>
      <c r="F81" s="64"/>
      <c r="G81" s="64"/>
      <c r="H81" s="64"/>
      <c r="I81" s="64"/>
    </row>
    <row r="82" spans="2:9" x14ac:dyDescent="0.2">
      <c r="B82" s="64"/>
      <c r="C82" s="64" t="s">
        <v>37</v>
      </c>
      <c r="D82" s="155" t="s">
        <v>258</v>
      </c>
      <c r="E82" s="155" t="s">
        <v>11</v>
      </c>
      <c r="F82" s="64"/>
      <c r="G82" s="64"/>
      <c r="H82" s="64"/>
      <c r="I82" s="64"/>
    </row>
    <row r="83" spans="2:9" x14ac:dyDescent="0.2">
      <c r="B83" s="64"/>
      <c r="C83" s="64" t="s">
        <v>22</v>
      </c>
      <c r="D83" s="152">
        <v>27632422.817381006</v>
      </c>
      <c r="E83" s="156">
        <f>+D83/$D$88</f>
        <v>0.43324982687789687</v>
      </c>
      <c r="F83" s="64"/>
      <c r="G83" s="64"/>
      <c r="H83" s="64"/>
      <c r="I83" s="64"/>
    </row>
    <row r="84" spans="2:9" x14ac:dyDescent="0.2">
      <c r="B84" s="64"/>
      <c r="C84" s="64" t="s">
        <v>21</v>
      </c>
      <c r="D84" s="152">
        <v>24920767.768549982</v>
      </c>
      <c r="E84" s="156">
        <f t="shared" ref="E84:E88" si="0">+D84/$D$88</f>
        <v>0.39073368241156209</v>
      </c>
      <c r="F84" s="64"/>
      <c r="G84" s="64"/>
      <c r="H84" s="64"/>
      <c r="I84" s="64"/>
    </row>
    <row r="85" spans="2:9" x14ac:dyDescent="0.2">
      <c r="B85" s="64"/>
      <c r="C85" s="64" t="s">
        <v>12</v>
      </c>
      <c r="D85" s="152">
        <v>8914792.4554199968</v>
      </c>
      <c r="E85" s="156">
        <f t="shared" si="0"/>
        <v>0.1397753759592032</v>
      </c>
      <c r="F85" s="64"/>
      <c r="G85" s="64"/>
      <c r="H85" s="64"/>
      <c r="I85" s="64"/>
    </row>
    <row r="86" spans="2:9" x14ac:dyDescent="0.2">
      <c r="B86" s="64"/>
      <c r="C86" s="64" t="s">
        <v>255</v>
      </c>
      <c r="D86" s="152">
        <v>641469.11603999988</v>
      </c>
      <c r="E86" s="156">
        <f t="shared" si="0"/>
        <v>1.005761909871457E-2</v>
      </c>
      <c r="F86" s="64"/>
      <c r="G86" s="64"/>
      <c r="H86" s="64"/>
      <c r="I86" s="64"/>
    </row>
    <row r="87" spans="2:9" x14ac:dyDescent="0.2">
      <c r="B87" s="64"/>
      <c r="C87" s="64" t="s">
        <v>295</v>
      </c>
      <c r="D87" s="152">
        <v>1669968.175</v>
      </c>
      <c r="E87" s="156">
        <f t="shared" si="0"/>
        <v>2.6183495652623404E-2</v>
      </c>
      <c r="F87" s="64"/>
      <c r="G87" s="64"/>
      <c r="H87" s="64"/>
      <c r="I87" s="64"/>
    </row>
    <row r="88" spans="2:9" x14ac:dyDescent="0.2">
      <c r="B88" s="64"/>
      <c r="C88" s="64" t="s">
        <v>0</v>
      </c>
      <c r="D88" s="152">
        <v>63779420.332390979</v>
      </c>
      <c r="E88" s="156">
        <f t="shared" si="0"/>
        <v>1</v>
      </c>
      <c r="F88" s="64"/>
      <c r="G88" s="64"/>
      <c r="H88" s="64"/>
      <c r="I88" s="64"/>
    </row>
    <row r="89" spans="2:9" x14ac:dyDescent="0.2">
      <c r="B89" s="64"/>
      <c r="C89" s="64"/>
      <c r="D89" s="64"/>
      <c r="E89" s="64"/>
      <c r="F89" s="64"/>
      <c r="G89" s="64"/>
      <c r="H89" s="64"/>
      <c r="I89" s="64"/>
    </row>
    <row r="90" spans="2:9" x14ac:dyDescent="0.2">
      <c r="B90" s="64"/>
      <c r="C90" s="64"/>
      <c r="D90" s="64"/>
      <c r="E90" s="64"/>
      <c r="F90" s="64"/>
      <c r="G90" s="64"/>
      <c r="H90" s="64"/>
      <c r="I90" s="64"/>
    </row>
    <row r="91" spans="2:9" x14ac:dyDescent="0.2">
      <c r="B91" s="64"/>
      <c r="C91" s="64"/>
      <c r="D91" s="64"/>
      <c r="E91" s="64"/>
      <c r="F91" s="64"/>
      <c r="G91" s="64"/>
      <c r="H91" s="64"/>
      <c r="I91" s="64"/>
    </row>
    <row r="92" spans="2:9" x14ac:dyDescent="0.2">
      <c r="B92" s="64"/>
      <c r="C92" s="64"/>
      <c r="D92" s="64"/>
      <c r="E92" s="64"/>
      <c r="F92" s="64"/>
      <c r="G92" s="64"/>
      <c r="H92" s="64"/>
      <c r="I92" s="64"/>
    </row>
    <row r="93" spans="2:9" x14ac:dyDescent="0.2">
      <c r="B93" s="64"/>
      <c r="C93" s="64"/>
      <c r="D93" s="64"/>
      <c r="E93" s="64"/>
      <c r="F93" s="64"/>
      <c r="G93" s="64"/>
      <c r="H93" s="64"/>
      <c r="I93" s="64"/>
    </row>
    <row r="94" spans="2:9" x14ac:dyDescent="0.2">
      <c r="B94" s="64"/>
      <c r="C94" s="64"/>
      <c r="D94" s="64"/>
      <c r="E94" s="64"/>
      <c r="F94" s="64"/>
      <c r="G94" s="64"/>
      <c r="H94" s="64"/>
      <c r="I94" s="64"/>
    </row>
    <row r="95" spans="2:9" x14ac:dyDescent="0.2">
      <c r="B95" s="64"/>
      <c r="C95" s="64"/>
      <c r="D95" s="64"/>
      <c r="E95" s="64"/>
      <c r="F95" s="64"/>
      <c r="G95" s="64"/>
      <c r="H95" s="64"/>
      <c r="I95" s="64"/>
    </row>
    <row r="96" spans="2:9" x14ac:dyDescent="0.2">
      <c r="B96" s="64"/>
      <c r="C96" s="64"/>
      <c r="D96" s="64"/>
      <c r="E96" s="64"/>
      <c r="F96" s="64"/>
      <c r="G96" s="64"/>
      <c r="H96" s="64"/>
      <c r="I96" s="64"/>
    </row>
    <row r="1277" spans="2:2" x14ac:dyDescent="0.2">
      <c r="B1277" s="27"/>
    </row>
    <row r="1278" spans="2:2" x14ac:dyDescent="0.2">
      <c r="B1278" s="27"/>
    </row>
    <row r="1279" spans="2:2" x14ac:dyDescent="0.2">
      <c r="B1279" s="27"/>
    </row>
  </sheetData>
  <sortState xmlns:xlrd2="http://schemas.microsoft.com/office/spreadsheetml/2017/richdata2" ref="C83:D87">
    <sortCondition descending="1" ref="D83:D87"/>
  </sortState>
  <pageMargins left="0.22" right="0.1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Z72"/>
  <sheetViews>
    <sheetView zoomScaleNormal="100" workbookViewId="0">
      <selection activeCell="M36" sqref="M36"/>
    </sheetView>
  </sheetViews>
  <sheetFormatPr baseColWidth="10" defaultColWidth="11.44140625" defaultRowHeight="11.4" x14ac:dyDescent="0.2"/>
  <cols>
    <col min="1" max="1" width="9.5546875" style="32" bestFit="1" customWidth="1"/>
    <col min="2" max="2" width="17.6640625" style="20" customWidth="1"/>
    <col min="3" max="3" width="42.44140625" style="20" customWidth="1"/>
    <col min="4" max="12" width="14.33203125" style="20" customWidth="1"/>
    <col min="13" max="13" width="50.109375" style="20" bestFit="1" customWidth="1"/>
    <col min="14" max="14" width="33.88671875" style="20" bestFit="1" customWidth="1"/>
    <col min="15" max="15" width="16.88671875" style="20" bestFit="1" customWidth="1"/>
    <col min="16" max="16" width="13" style="20" bestFit="1" customWidth="1"/>
    <col min="17" max="17" width="14" style="20" bestFit="1" customWidth="1"/>
    <col min="18" max="18" width="13.33203125" style="20" bestFit="1" customWidth="1"/>
    <col min="19" max="19" width="12.5546875" style="20" bestFit="1" customWidth="1"/>
    <col min="20" max="20" width="3.33203125" style="20" customWidth="1"/>
    <col min="21" max="26" width="8.33203125" style="32" customWidth="1"/>
    <col min="27" max="16384" width="11.44140625" style="20"/>
  </cols>
  <sheetData>
    <row r="2" spans="1:26" s="196" customFormat="1" ht="17.399999999999999" x14ac:dyDescent="0.2">
      <c r="A2" s="195"/>
      <c r="B2" s="184" t="s">
        <v>299</v>
      </c>
      <c r="G2" s="197"/>
      <c r="H2" s="197"/>
      <c r="I2" s="197"/>
      <c r="U2" s="195"/>
      <c r="V2" s="195"/>
      <c r="W2" s="195"/>
      <c r="X2" s="195"/>
      <c r="Y2" s="195"/>
      <c r="Z2" s="195"/>
    </row>
    <row r="3" spans="1:26" s="196" customFormat="1" ht="13.8" x14ac:dyDescent="0.25">
      <c r="A3" s="195"/>
      <c r="B3" s="185"/>
      <c r="D3" s="198"/>
      <c r="E3" s="198"/>
      <c r="F3" s="198"/>
      <c r="G3" s="198"/>
      <c r="H3" s="198"/>
      <c r="I3" s="198"/>
      <c r="U3" s="195"/>
      <c r="V3" s="195"/>
      <c r="W3" s="195"/>
      <c r="X3" s="195"/>
      <c r="Y3" s="195"/>
      <c r="Z3" s="195"/>
    </row>
    <row r="4" spans="1:26" ht="13.2" x14ac:dyDescent="0.25">
      <c r="B4" s="110"/>
    </row>
    <row r="5" spans="1:26" ht="13.8" x14ac:dyDescent="0.25">
      <c r="B5" s="108" t="s">
        <v>329</v>
      </c>
    </row>
    <row r="7" spans="1:26" x14ac:dyDescent="0.2">
      <c r="B7" s="470" t="s">
        <v>259</v>
      </c>
      <c r="C7" s="470"/>
      <c r="D7" s="470"/>
      <c r="E7" s="470"/>
      <c r="F7" s="470"/>
      <c r="G7" s="470"/>
      <c r="H7" s="470"/>
      <c r="I7" s="470"/>
      <c r="J7" s="470"/>
      <c r="K7" s="470"/>
    </row>
    <row r="8" spans="1:26" ht="22.5" customHeight="1" thickBot="1" x14ac:dyDescent="0.25">
      <c r="B8" s="348"/>
      <c r="C8" s="471" t="s">
        <v>248</v>
      </c>
      <c r="D8" s="473" t="s">
        <v>249</v>
      </c>
      <c r="E8" s="473"/>
      <c r="F8" s="473"/>
      <c r="G8" s="474" t="s">
        <v>260</v>
      </c>
      <c r="H8" s="474" t="s">
        <v>261</v>
      </c>
      <c r="I8" s="474" t="s">
        <v>262</v>
      </c>
      <c r="J8" s="474" t="s">
        <v>263</v>
      </c>
      <c r="K8" s="476" t="s">
        <v>264</v>
      </c>
    </row>
    <row r="9" spans="1:26" ht="20.25" customHeight="1" x14ac:dyDescent="0.2">
      <c r="B9" s="349"/>
      <c r="C9" s="472"/>
      <c r="D9" s="332" t="s">
        <v>256</v>
      </c>
      <c r="E9" s="332" t="s">
        <v>257</v>
      </c>
      <c r="F9" s="332" t="s">
        <v>258</v>
      </c>
      <c r="G9" s="475"/>
      <c r="H9" s="475"/>
      <c r="I9" s="475"/>
      <c r="J9" s="475"/>
      <c r="K9" s="477"/>
      <c r="U9" s="20"/>
      <c r="V9" s="20"/>
      <c r="W9" s="20"/>
      <c r="X9" s="20"/>
      <c r="Y9" s="20"/>
      <c r="Z9" s="20"/>
    </row>
    <row r="10" spans="1:26" x14ac:dyDescent="0.2">
      <c r="B10" s="271" t="s">
        <v>159</v>
      </c>
      <c r="C10" s="321" t="s">
        <v>67</v>
      </c>
      <c r="D10" s="267">
        <f t="shared" ref="D10:E10" si="0">SUM(D11:D65)</f>
        <v>3496.1759999999995</v>
      </c>
      <c r="E10" s="267">
        <f t="shared" si="0"/>
        <v>2041.3159999999996</v>
      </c>
      <c r="F10" s="267">
        <f>SUM(F11:F65)</f>
        <v>33583.639887450001</v>
      </c>
      <c r="G10" s="267">
        <f t="shared" ref="G10:K10" si="1">SUM(G11:G65)</f>
        <v>3449.1153767000001</v>
      </c>
      <c r="H10" s="267">
        <f t="shared" si="1"/>
        <v>54983.253098999994</v>
      </c>
      <c r="I10" s="267">
        <f t="shared" si="1"/>
        <v>34260.659201394323</v>
      </c>
      <c r="J10" s="267">
        <f t="shared" si="1"/>
        <v>298.54316074100001</v>
      </c>
      <c r="K10" s="272">
        <f t="shared" si="1"/>
        <v>126575.21072528529</v>
      </c>
      <c r="U10" s="20"/>
      <c r="V10" s="20"/>
      <c r="W10" s="20"/>
      <c r="X10" s="20"/>
      <c r="Y10" s="20"/>
      <c r="Z10" s="20"/>
    </row>
    <row r="11" spans="1:26" x14ac:dyDescent="0.2">
      <c r="A11" s="20"/>
      <c r="B11" s="118" t="s">
        <v>72</v>
      </c>
      <c r="C11" s="254" t="s">
        <v>73</v>
      </c>
      <c r="D11" s="124" t="s">
        <v>17</v>
      </c>
      <c r="E11" s="124" t="s">
        <v>17</v>
      </c>
      <c r="F11" s="326" t="s">
        <v>17</v>
      </c>
      <c r="G11" s="326" t="s">
        <v>17</v>
      </c>
      <c r="H11" s="326" t="s">
        <v>17</v>
      </c>
      <c r="I11" s="124">
        <v>1905.4079250000002</v>
      </c>
      <c r="J11" s="326" t="s">
        <v>17</v>
      </c>
      <c r="K11" s="327">
        <v>1905.4079250000002</v>
      </c>
      <c r="U11" s="20"/>
      <c r="V11" s="20"/>
      <c r="W11" s="20"/>
      <c r="X11" s="20"/>
      <c r="Y11" s="20"/>
      <c r="Z11" s="20"/>
    </row>
    <row r="12" spans="1:26" x14ac:dyDescent="0.2">
      <c r="A12" s="20"/>
      <c r="B12" s="118" t="s">
        <v>72</v>
      </c>
      <c r="C12" s="254" t="s">
        <v>266</v>
      </c>
      <c r="D12" s="124" t="s">
        <v>17</v>
      </c>
      <c r="E12" s="124" t="s">
        <v>17</v>
      </c>
      <c r="F12" s="326" t="s">
        <v>17</v>
      </c>
      <c r="G12" s="326" t="s">
        <v>17</v>
      </c>
      <c r="H12" s="326" t="s">
        <v>17</v>
      </c>
      <c r="I12" s="124">
        <v>709.46421200000009</v>
      </c>
      <c r="J12" s="326" t="s">
        <v>17</v>
      </c>
      <c r="K12" s="327">
        <v>709.46421200000009</v>
      </c>
      <c r="U12" s="20"/>
      <c r="V12" s="20"/>
      <c r="W12" s="20"/>
      <c r="X12" s="20"/>
      <c r="Y12" s="20"/>
      <c r="Z12" s="20"/>
    </row>
    <row r="13" spans="1:26" x14ac:dyDescent="0.2">
      <c r="A13" s="20"/>
      <c r="B13" s="118" t="s">
        <v>74</v>
      </c>
      <c r="C13" s="254" t="s">
        <v>75</v>
      </c>
      <c r="D13" s="124" t="s">
        <v>17</v>
      </c>
      <c r="E13" s="124" t="s">
        <v>17</v>
      </c>
      <c r="F13" s="326" t="s">
        <v>17</v>
      </c>
      <c r="G13" s="326" t="s">
        <v>17</v>
      </c>
      <c r="H13" s="326" t="s">
        <v>17</v>
      </c>
      <c r="I13" s="124">
        <v>2165.2298289999999</v>
      </c>
      <c r="J13" s="326" t="s">
        <v>17</v>
      </c>
      <c r="K13" s="327">
        <v>2165.2298289999999</v>
      </c>
      <c r="U13" s="20"/>
      <c r="V13" s="20"/>
      <c r="W13" s="20"/>
      <c r="X13" s="20"/>
      <c r="Y13" s="20"/>
      <c r="Z13" s="20"/>
    </row>
    <row r="14" spans="1:26" x14ac:dyDescent="0.2">
      <c r="A14" s="20"/>
      <c r="B14" s="118" t="s">
        <v>42</v>
      </c>
      <c r="C14" s="254" t="s">
        <v>250</v>
      </c>
      <c r="D14" s="141">
        <v>309.18</v>
      </c>
      <c r="E14" s="141">
        <v>168.28399999999999</v>
      </c>
      <c r="F14" s="326">
        <v>1892.0644460000001</v>
      </c>
      <c r="G14" s="124">
        <v>39.082855000000002</v>
      </c>
      <c r="H14" s="124">
        <v>618.88301000000001</v>
      </c>
      <c r="I14" s="124">
        <v>92.452346999999989</v>
      </c>
      <c r="J14" s="326" t="s">
        <v>17</v>
      </c>
      <c r="K14" s="327">
        <v>2642.4826579999999</v>
      </c>
      <c r="U14" s="20"/>
      <c r="V14" s="20"/>
      <c r="W14" s="20"/>
      <c r="X14" s="20"/>
      <c r="Y14" s="20"/>
      <c r="Z14" s="20"/>
    </row>
    <row r="15" spans="1:26" x14ac:dyDescent="0.2">
      <c r="A15" s="20"/>
      <c r="B15" s="118" t="s">
        <v>42</v>
      </c>
      <c r="C15" s="254" t="s">
        <v>240</v>
      </c>
      <c r="D15" s="124" t="s">
        <v>17</v>
      </c>
      <c r="E15" s="124" t="s">
        <v>17</v>
      </c>
      <c r="F15" s="326" t="s">
        <v>17</v>
      </c>
      <c r="G15" s="326" t="s">
        <v>17</v>
      </c>
      <c r="H15" s="326" t="s">
        <v>17</v>
      </c>
      <c r="I15" s="326" t="s">
        <v>17</v>
      </c>
      <c r="J15" s="326" t="s">
        <v>17</v>
      </c>
      <c r="K15" s="327" t="s">
        <v>17</v>
      </c>
      <c r="U15" s="20"/>
      <c r="V15" s="20"/>
      <c r="W15" s="20"/>
      <c r="X15" s="20"/>
      <c r="Y15" s="20"/>
      <c r="Z15" s="20"/>
    </row>
    <row r="16" spans="1:26" x14ac:dyDescent="0.2">
      <c r="A16" s="20"/>
      <c r="B16" s="118" t="s">
        <v>156</v>
      </c>
      <c r="C16" s="254" t="s">
        <v>241</v>
      </c>
      <c r="D16" s="124" t="s">
        <v>17</v>
      </c>
      <c r="E16" s="124" t="s">
        <v>17</v>
      </c>
      <c r="F16" s="326" t="s">
        <v>17</v>
      </c>
      <c r="G16" s="326" t="s">
        <v>17</v>
      </c>
      <c r="H16" s="326" t="s">
        <v>17</v>
      </c>
      <c r="I16" s="124">
        <v>1985.2224700000002</v>
      </c>
      <c r="J16" s="326" t="s">
        <v>17</v>
      </c>
      <c r="K16" s="327">
        <v>1985.2224700000002</v>
      </c>
      <c r="U16" s="20"/>
      <c r="V16" s="20"/>
      <c r="W16" s="20"/>
      <c r="X16" s="20"/>
      <c r="Y16" s="20"/>
      <c r="Z16" s="20"/>
    </row>
    <row r="17" spans="2:11" s="20" customFormat="1" x14ac:dyDescent="0.2">
      <c r="B17" s="118" t="s">
        <v>156</v>
      </c>
      <c r="C17" s="254" t="s">
        <v>77</v>
      </c>
      <c r="D17" s="124" t="s">
        <v>17</v>
      </c>
      <c r="E17" s="124" t="s">
        <v>17</v>
      </c>
      <c r="F17" s="326" t="s">
        <v>17</v>
      </c>
      <c r="G17" s="326" t="s">
        <v>17</v>
      </c>
      <c r="H17" s="124">
        <v>4848.1057300000002</v>
      </c>
      <c r="I17" s="326" t="s">
        <v>17</v>
      </c>
      <c r="J17" s="326" t="s">
        <v>17</v>
      </c>
      <c r="K17" s="327">
        <v>4848.1057300000002</v>
      </c>
    </row>
    <row r="18" spans="2:11" s="20" customFormat="1" x14ac:dyDescent="0.2">
      <c r="B18" s="118" t="s">
        <v>156</v>
      </c>
      <c r="C18" s="254" t="s">
        <v>78</v>
      </c>
      <c r="D18" s="124" t="s">
        <v>17</v>
      </c>
      <c r="E18" s="124" t="s">
        <v>17</v>
      </c>
      <c r="F18" s="326" t="s">
        <v>17</v>
      </c>
      <c r="G18" s="326" t="s">
        <v>17</v>
      </c>
      <c r="H18" s="326" t="s">
        <v>17</v>
      </c>
      <c r="I18" s="326" t="s">
        <v>17</v>
      </c>
      <c r="J18" s="326" t="s">
        <v>17</v>
      </c>
      <c r="K18" s="327" t="s">
        <v>17</v>
      </c>
    </row>
    <row r="19" spans="2:11" s="20" customFormat="1" x14ac:dyDescent="0.2">
      <c r="B19" s="118" t="s">
        <v>79</v>
      </c>
      <c r="C19" s="254" t="s">
        <v>80</v>
      </c>
      <c r="D19" s="124" t="s">
        <v>17</v>
      </c>
      <c r="E19" s="124" t="s">
        <v>17</v>
      </c>
      <c r="F19" s="326" t="s">
        <v>17</v>
      </c>
      <c r="G19" s="326" t="s">
        <v>17</v>
      </c>
      <c r="H19" s="326" t="s">
        <v>17</v>
      </c>
      <c r="I19" s="124">
        <v>375.72216600000002</v>
      </c>
      <c r="J19" s="326" t="s">
        <v>17</v>
      </c>
      <c r="K19" s="327">
        <v>375.72216600000002</v>
      </c>
    </row>
    <row r="20" spans="2:11" s="20" customFormat="1" x14ac:dyDescent="0.2">
      <c r="B20" s="118" t="s">
        <v>242</v>
      </c>
      <c r="C20" s="254" t="s">
        <v>160</v>
      </c>
      <c r="D20" s="124" t="s">
        <v>17</v>
      </c>
      <c r="E20" s="124" t="s">
        <v>17</v>
      </c>
      <c r="F20" s="326" t="s">
        <v>17</v>
      </c>
      <c r="G20" s="326" t="s">
        <v>17</v>
      </c>
      <c r="H20" s="326" t="s">
        <v>17</v>
      </c>
      <c r="I20" s="326" t="s">
        <v>17</v>
      </c>
      <c r="J20" s="326" t="s">
        <v>17</v>
      </c>
      <c r="K20" s="327" t="s">
        <v>17</v>
      </c>
    </row>
    <row r="21" spans="2:11" s="20" customFormat="1" x14ac:dyDescent="0.2">
      <c r="B21" s="118" t="s">
        <v>45</v>
      </c>
      <c r="C21" s="254" t="s">
        <v>81</v>
      </c>
      <c r="D21" s="124" t="s">
        <v>17</v>
      </c>
      <c r="E21" s="124" t="s">
        <v>17</v>
      </c>
      <c r="F21" s="326" t="s">
        <v>17</v>
      </c>
      <c r="G21" s="326" t="s">
        <v>17</v>
      </c>
      <c r="H21" s="326" t="s">
        <v>17</v>
      </c>
      <c r="I21" s="124">
        <v>292.21030099999996</v>
      </c>
      <c r="J21" s="326" t="s">
        <v>17</v>
      </c>
      <c r="K21" s="327">
        <v>292.21030099999996</v>
      </c>
    </row>
    <row r="22" spans="2:11" s="20" customFormat="1" x14ac:dyDescent="0.2">
      <c r="B22" s="118" t="s">
        <v>45</v>
      </c>
      <c r="C22" s="254" t="s">
        <v>161</v>
      </c>
      <c r="D22" s="124">
        <v>10.401</v>
      </c>
      <c r="E22" s="124">
        <v>5.3029999999999999</v>
      </c>
      <c r="F22" s="326">
        <v>50.757708999999998</v>
      </c>
      <c r="G22" s="124">
        <v>12.720730000000001</v>
      </c>
      <c r="H22" s="124">
        <v>3876.1153630000008</v>
      </c>
      <c r="I22" s="124">
        <v>13.404487000000001</v>
      </c>
      <c r="J22" s="326" t="s">
        <v>17</v>
      </c>
      <c r="K22" s="327">
        <v>3952.998289000001</v>
      </c>
    </row>
    <row r="23" spans="2:11" s="20" customFormat="1" x14ac:dyDescent="0.2">
      <c r="B23" s="118" t="s">
        <v>41</v>
      </c>
      <c r="C23" s="254" t="s">
        <v>162</v>
      </c>
      <c r="D23" s="124" t="s">
        <v>17</v>
      </c>
      <c r="E23" s="124" t="s">
        <v>17</v>
      </c>
      <c r="F23" s="326" t="s">
        <v>17</v>
      </c>
      <c r="G23" s="124">
        <v>39.705620000000003</v>
      </c>
      <c r="H23" s="124">
        <v>2.2744900000000001</v>
      </c>
      <c r="I23" s="124">
        <v>18.762889999999999</v>
      </c>
      <c r="J23" s="326" t="s">
        <v>17</v>
      </c>
      <c r="K23" s="327">
        <v>60.743000000000002</v>
      </c>
    </row>
    <row r="24" spans="2:11" s="20" customFormat="1" x14ac:dyDescent="0.2">
      <c r="B24" s="118" t="s">
        <v>41</v>
      </c>
      <c r="C24" s="254" t="s">
        <v>82</v>
      </c>
      <c r="D24" s="124" t="s">
        <v>17</v>
      </c>
      <c r="E24" s="124" t="s">
        <v>17</v>
      </c>
      <c r="F24" s="326" t="s">
        <v>17</v>
      </c>
      <c r="G24" s="124">
        <v>368.66714300000007</v>
      </c>
      <c r="H24" s="124">
        <v>41.704720000000002</v>
      </c>
      <c r="I24" s="326" t="s">
        <v>17</v>
      </c>
      <c r="J24" s="326" t="s">
        <v>17</v>
      </c>
      <c r="K24" s="327">
        <v>410.37186300000002</v>
      </c>
    </row>
    <row r="25" spans="2:11" s="20" customFormat="1" x14ac:dyDescent="0.2">
      <c r="B25" s="118" t="s">
        <v>41</v>
      </c>
      <c r="C25" s="254" t="s">
        <v>83</v>
      </c>
      <c r="D25" s="124" t="s">
        <v>17</v>
      </c>
      <c r="E25" s="124" t="s">
        <v>17</v>
      </c>
      <c r="F25" s="326" t="s">
        <v>17</v>
      </c>
      <c r="G25" s="326" t="s">
        <v>17</v>
      </c>
      <c r="H25" s="326" t="s">
        <v>17</v>
      </c>
      <c r="I25" s="124">
        <v>200.37651299999999</v>
      </c>
      <c r="J25" s="326" t="s">
        <v>17</v>
      </c>
      <c r="K25" s="327">
        <v>200.37651299999999</v>
      </c>
    </row>
    <row r="26" spans="2:11" s="20" customFormat="1" x14ac:dyDescent="0.2">
      <c r="B26" s="118" t="s">
        <v>41</v>
      </c>
      <c r="C26" s="254" t="s">
        <v>84</v>
      </c>
      <c r="D26" s="124" t="s">
        <v>17</v>
      </c>
      <c r="E26" s="124" t="s">
        <v>17</v>
      </c>
      <c r="F26" s="326" t="s">
        <v>17</v>
      </c>
      <c r="G26" s="326" t="s">
        <v>17</v>
      </c>
      <c r="H26" s="326" t="s">
        <v>17</v>
      </c>
      <c r="I26" s="142">
        <v>23.053258000000003</v>
      </c>
      <c r="J26" s="326" t="s">
        <v>17</v>
      </c>
      <c r="K26" s="328">
        <v>23.053258000000003</v>
      </c>
    </row>
    <row r="27" spans="2:11" s="20" customFormat="1" x14ac:dyDescent="0.2">
      <c r="B27" s="118" t="s">
        <v>41</v>
      </c>
      <c r="C27" s="254" t="s">
        <v>85</v>
      </c>
      <c r="D27" s="124" t="s">
        <v>17</v>
      </c>
      <c r="E27" s="124" t="s">
        <v>17</v>
      </c>
      <c r="F27" s="326" t="s">
        <v>17</v>
      </c>
      <c r="G27" s="326" t="s">
        <v>17</v>
      </c>
      <c r="H27" s="326" t="s">
        <v>17</v>
      </c>
      <c r="I27" s="326" t="s">
        <v>17</v>
      </c>
      <c r="J27" s="326" t="s">
        <v>17</v>
      </c>
      <c r="K27" s="327" t="s">
        <v>17</v>
      </c>
    </row>
    <row r="28" spans="2:11" s="20" customFormat="1" x14ac:dyDescent="0.2">
      <c r="B28" s="118" t="s">
        <v>86</v>
      </c>
      <c r="C28" s="254" t="s">
        <v>87</v>
      </c>
      <c r="D28" s="124" t="s">
        <v>17</v>
      </c>
      <c r="E28" s="124" t="s">
        <v>17</v>
      </c>
      <c r="F28" s="326" t="s">
        <v>17</v>
      </c>
      <c r="G28" s="326" t="s">
        <v>17</v>
      </c>
      <c r="H28" s="124">
        <v>2296.7184899999997</v>
      </c>
      <c r="I28" s="326" t="s">
        <v>17</v>
      </c>
      <c r="J28" s="326" t="s">
        <v>17</v>
      </c>
      <c r="K28" s="327">
        <v>2296.7184899999997</v>
      </c>
    </row>
    <row r="29" spans="2:11" s="20" customFormat="1" x14ac:dyDescent="0.2">
      <c r="B29" s="118" t="s">
        <v>88</v>
      </c>
      <c r="C29" s="254" t="s">
        <v>89</v>
      </c>
      <c r="D29" s="124" t="s">
        <v>17</v>
      </c>
      <c r="E29" s="124" t="s">
        <v>17</v>
      </c>
      <c r="F29" s="326" t="s">
        <v>17</v>
      </c>
      <c r="G29" s="326" t="s">
        <v>17</v>
      </c>
      <c r="H29" s="326" t="s">
        <v>17</v>
      </c>
      <c r="I29" s="124">
        <v>83.094723999999999</v>
      </c>
      <c r="J29" s="326" t="s">
        <v>17</v>
      </c>
      <c r="K29" s="327">
        <v>83.094723999999999</v>
      </c>
    </row>
    <row r="30" spans="2:11" s="20" customFormat="1" x14ac:dyDescent="0.2">
      <c r="B30" s="118" t="s">
        <v>90</v>
      </c>
      <c r="C30" s="254" t="s">
        <v>163</v>
      </c>
      <c r="D30" s="124" t="s">
        <v>17</v>
      </c>
      <c r="E30" s="124" t="s">
        <v>17</v>
      </c>
      <c r="F30" s="326" t="s">
        <v>17</v>
      </c>
      <c r="G30" s="124">
        <v>4.8129999999999997</v>
      </c>
      <c r="H30" s="326" t="s">
        <v>17</v>
      </c>
      <c r="I30" s="326" t="s">
        <v>17</v>
      </c>
      <c r="J30" s="326" t="s">
        <v>17</v>
      </c>
      <c r="K30" s="327">
        <v>4.8129999999999997</v>
      </c>
    </row>
    <row r="31" spans="2:11" s="20" customFormat="1" x14ac:dyDescent="0.2">
      <c r="B31" s="118" t="s">
        <v>90</v>
      </c>
      <c r="C31" s="254" t="s">
        <v>91</v>
      </c>
      <c r="D31" s="124" t="s">
        <v>17</v>
      </c>
      <c r="E31" s="124" t="s">
        <v>17</v>
      </c>
      <c r="F31" s="326" t="s">
        <v>17</v>
      </c>
      <c r="G31" s="326" t="s">
        <v>17</v>
      </c>
      <c r="H31" s="326" t="s">
        <v>17</v>
      </c>
      <c r="I31" s="326" t="s">
        <v>17</v>
      </c>
      <c r="J31" s="326" t="s">
        <v>17</v>
      </c>
      <c r="K31" s="327" t="s">
        <v>17</v>
      </c>
    </row>
    <row r="32" spans="2:11" s="20" customFormat="1" x14ac:dyDescent="0.2">
      <c r="B32" s="118" t="s">
        <v>90</v>
      </c>
      <c r="C32" s="254" t="s">
        <v>92</v>
      </c>
      <c r="D32" s="124" t="s">
        <v>17</v>
      </c>
      <c r="E32" s="124" t="s">
        <v>17</v>
      </c>
      <c r="F32" s="326" t="s">
        <v>17</v>
      </c>
      <c r="G32" s="326" t="s">
        <v>17</v>
      </c>
      <c r="H32" s="326" t="s">
        <v>17</v>
      </c>
      <c r="I32" s="124">
        <v>257.05346299999997</v>
      </c>
      <c r="J32" s="326" t="s">
        <v>17</v>
      </c>
      <c r="K32" s="327">
        <v>257.05346299999997</v>
      </c>
    </row>
    <row r="33" spans="2:11" s="20" customFormat="1" x14ac:dyDescent="0.2">
      <c r="B33" s="118" t="s">
        <v>154</v>
      </c>
      <c r="C33" s="254" t="s">
        <v>164</v>
      </c>
      <c r="D33" s="124" t="s">
        <v>17</v>
      </c>
      <c r="E33" s="124" t="s">
        <v>17</v>
      </c>
      <c r="F33" s="326" t="s">
        <v>17</v>
      </c>
      <c r="G33" s="124">
        <v>3.2480000000000002</v>
      </c>
      <c r="H33" s="326" t="s">
        <v>17</v>
      </c>
      <c r="I33" s="124">
        <v>0.746</v>
      </c>
      <c r="J33" s="326" t="s">
        <v>17</v>
      </c>
      <c r="K33" s="327">
        <v>3.9940000000000002</v>
      </c>
    </row>
    <row r="34" spans="2:11" s="20" customFormat="1" x14ac:dyDescent="0.2">
      <c r="B34" s="118" t="s">
        <v>93</v>
      </c>
      <c r="C34" s="254" t="s">
        <v>94</v>
      </c>
      <c r="D34" s="124" t="s">
        <v>17</v>
      </c>
      <c r="E34" s="124" t="s">
        <v>17</v>
      </c>
      <c r="F34" s="326" t="s">
        <v>17</v>
      </c>
      <c r="G34" s="326" t="s">
        <v>17</v>
      </c>
      <c r="H34" s="326" t="s">
        <v>17</v>
      </c>
      <c r="I34" s="124">
        <v>107.26636999999999</v>
      </c>
      <c r="J34" s="326" t="s">
        <v>17</v>
      </c>
      <c r="K34" s="327">
        <v>107.26636999999999</v>
      </c>
    </row>
    <row r="35" spans="2:11" s="20" customFormat="1" x14ac:dyDescent="0.2">
      <c r="B35" s="118" t="s">
        <v>221</v>
      </c>
      <c r="C35" s="254" t="s">
        <v>220</v>
      </c>
      <c r="D35" s="124" t="s">
        <v>17</v>
      </c>
      <c r="E35" s="124" t="s">
        <v>17</v>
      </c>
      <c r="F35" s="326" t="s">
        <v>17</v>
      </c>
      <c r="G35" s="326" t="s">
        <v>17</v>
      </c>
      <c r="H35" s="326" t="s">
        <v>17</v>
      </c>
      <c r="I35" s="124">
        <v>1827.4409347503195</v>
      </c>
      <c r="J35" s="326" t="s">
        <v>17</v>
      </c>
      <c r="K35" s="327">
        <v>1827.4409347503195</v>
      </c>
    </row>
    <row r="36" spans="2:11" s="20" customFormat="1" x14ac:dyDescent="0.2">
      <c r="B36" s="118" t="s">
        <v>95</v>
      </c>
      <c r="C36" s="254" t="s">
        <v>96</v>
      </c>
      <c r="D36" s="124" t="s">
        <v>17</v>
      </c>
      <c r="E36" s="124" t="s">
        <v>17</v>
      </c>
      <c r="F36" s="326" t="s">
        <v>17</v>
      </c>
      <c r="G36" s="326" t="s">
        <v>17</v>
      </c>
      <c r="H36" s="326" t="s">
        <v>17</v>
      </c>
      <c r="I36" s="124">
        <v>7709.6974497000047</v>
      </c>
      <c r="J36" s="326" t="s">
        <v>17</v>
      </c>
      <c r="K36" s="327">
        <v>7709.6974497000047</v>
      </c>
    </row>
    <row r="37" spans="2:11" s="20" customFormat="1" x14ac:dyDescent="0.2">
      <c r="B37" s="118" t="s">
        <v>95</v>
      </c>
      <c r="C37" s="254" t="s">
        <v>97</v>
      </c>
      <c r="D37" s="124" t="s">
        <v>17</v>
      </c>
      <c r="E37" s="124" t="s">
        <v>17</v>
      </c>
      <c r="F37" s="326" t="s">
        <v>17</v>
      </c>
      <c r="G37" s="326" t="s">
        <v>17</v>
      </c>
      <c r="H37" s="326" t="s">
        <v>17</v>
      </c>
      <c r="I37" s="124">
        <v>479.77430100000004</v>
      </c>
      <c r="J37" s="326" t="s">
        <v>17</v>
      </c>
      <c r="K37" s="327">
        <v>479.77430100000004</v>
      </c>
    </row>
    <row r="38" spans="2:11" s="20" customFormat="1" x14ac:dyDescent="0.2">
      <c r="B38" s="118" t="s">
        <v>98</v>
      </c>
      <c r="C38" s="254" t="s">
        <v>99</v>
      </c>
      <c r="D38" s="124" t="s">
        <v>17</v>
      </c>
      <c r="E38" s="124" t="s">
        <v>17</v>
      </c>
      <c r="F38" s="326" t="s">
        <v>17</v>
      </c>
      <c r="G38" s="326" t="s">
        <v>17</v>
      </c>
      <c r="H38" s="326" t="s">
        <v>17</v>
      </c>
      <c r="I38" s="326" t="s">
        <v>17</v>
      </c>
      <c r="J38" s="326" t="s">
        <v>17</v>
      </c>
      <c r="K38" s="327" t="s">
        <v>17</v>
      </c>
    </row>
    <row r="39" spans="2:11" s="20" customFormat="1" x14ac:dyDescent="0.2">
      <c r="B39" s="118" t="s">
        <v>98</v>
      </c>
      <c r="C39" s="254" t="s">
        <v>100</v>
      </c>
      <c r="D39" s="124" t="s">
        <v>17</v>
      </c>
      <c r="E39" s="124" t="s">
        <v>17</v>
      </c>
      <c r="F39" s="326" t="s">
        <v>17</v>
      </c>
      <c r="G39" s="326" t="s">
        <v>17</v>
      </c>
      <c r="H39" s="326" t="s">
        <v>17</v>
      </c>
      <c r="I39" s="326" t="s">
        <v>17</v>
      </c>
      <c r="J39" s="326" t="s">
        <v>17</v>
      </c>
      <c r="K39" s="327" t="s">
        <v>17</v>
      </c>
    </row>
    <row r="40" spans="2:11" s="20" customFormat="1" x14ac:dyDescent="0.2">
      <c r="B40" s="118" t="s">
        <v>98</v>
      </c>
      <c r="C40" s="254" t="s">
        <v>101</v>
      </c>
      <c r="D40" s="124" t="s">
        <v>17</v>
      </c>
      <c r="E40" s="124" t="s">
        <v>17</v>
      </c>
      <c r="F40" s="326" t="s">
        <v>17</v>
      </c>
      <c r="G40" s="326" t="s">
        <v>17</v>
      </c>
      <c r="H40" s="326" t="s">
        <v>17</v>
      </c>
      <c r="I40" s="124">
        <v>87.506837000000004</v>
      </c>
      <c r="J40" s="326" t="s">
        <v>17</v>
      </c>
      <c r="K40" s="327">
        <v>87.506837000000004</v>
      </c>
    </row>
    <row r="41" spans="2:11" s="20" customFormat="1" x14ac:dyDescent="0.2">
      <c r="B41" s="118" t="s">
        <v>98</v>
      </c>
      <c r="C41" s="254" t="s">
        <v>102</v>
      </c>
      <c r="D41" s="124" t="s">
        <v>17</v>
      </c>
      <c r="E41" s="124" t="s">
        <v>17</v>
      </c>
      <c r="F41" s="326" t="s">
        <v>17</v>
      </c>
      <c r="G41" s="326" t="s">
        <v>17</v>
      </c>
      <c r="H41" s="326" t="s">
        <v>17</v>
      </c>
      <c r="I41" s="124">
        <v>18.426355000000001</v>
      </c>
      <c r="J41" s="326" t="s">
        <v>17</v>
      </c>
      <c r="K41" s="327">
        <v>18.426355000000001</v>
      </c>
    </row>
    <row r="42" spans="2:11" s="20" customFormat="1" x14ac:dyDescent="0.2">
      <c r="B42" s="118" t="s">
        <v>98</v>
      </c>
      <c r="C42" s="254" t="s">
        <v>103</v>
      </c>
      <c r="D42" s="124" t="s">
        <v>17</v>
      </c>
      <c r="E42" s="124" t="s">
        <v>17</v>
      </c>
      <c r="F42" s="326" t="s">
        <v>17</v>
      </c>
      <c r="G42" s="326" t="s">
        <v>17</v>
      </c>
      <c r="H42" s="326" t="s">
        <v>17</v>
      </c>
      <c r="I42" s="124">
        <v>431.750925</v>
      </c>
      <c r="J42" s="326" t="s">
        <v>17</v>
      </c>
      <c r="K42" s="327">
        <v>431.750925</v>
      </c>
    </row>
    <row r="43" spans="2:11" s="20" customFormat="1" x14ac:dyDescent="0.2">
      <c r="B43" s="118" t="s">
        <v>153</v>
      </c>
      <c r="C43" s="254" t="s">
        <v>165</v>
      </c>
      <c r="D43" s="141">
        <v>1111.077</v>
      </c>
      <c r="E43" s="141">
        <v>637.38400000000001</v>
      </c>
      <c r="F43" s="326">
        <v>9177.4501459999992</v>
      </c>
      <c r="G43" s="124">
        <v>2059.0717371000001</v>
      </c>
      <c r="H43" s="124">
        <v>5697.1729399999995</v>
      </c>
      <c r="I43" s="124">
        <v>2417.0072140000002</v>
      </c>
      <c r="J43" s="124">
        <v>280.36487690000001</v>
      </c>
      <c r="K43" s="327">
        <v>19631.066913999995</v>
      </c>
    </row>
    <row r="44" spans="2:11" s="20" customFormat="1" x14ac:dyDescent="0.2">
      <c r="B44" s="118" t="s">
        <v>153</v>
      </c>
      <c r="C44" s="254" t="s">
        <v>166</v>
      </c>
      <c r="D44" s="141">
        <v>1959.135</v>
      </c>
      <c r="E44" s="141">
        <v>1168.915</v>
      </c>
      <c r="F44" s="326">
        <v>21580.841350949999</v>
      </c>
      <c r="G44" s="326" t="s">
        <v>17</v>
      </c>
      <c r="H44" s="326" t="s">
        <v>17</v>
      </c>
      <c r="I44" s="326" t="s">
        <v>17</v>
      </c>
      <c r="J44" s="326" t="s">
        <v>17</v>
      </c>
      <c r="K44" s="327">
        <v>21580.841350949999</v>
      </c>
    </row>
    <row r="45" spans="2:11" s="20" customFormat="1" x14ac:dyDescent="0.2">
      <c r="B45" s="118" t="s">
        <v>153</v>
      </c>
      <c r="C45" s="254" t="s">
        <v>251</v>
      </c>
      <c r="D45" s="124" t="s">
        <v>17</v>
      </c>
      <c r="E45" s="124" t="s">
        <v>17</v>
      </c>
      <c r="F45" s="326" t="s">
        <v>17</v>
      </c>
      <c r="G45" s="326" t="s">
        <v>17</v>
      </c>
      <c r="H45" s="124">
        <v>2906.2677589999994</v>
      </c>
      <c r="I45" s="326" t="s">
        <v>17</v>
      </c>
      <c r="J45" s="326" t="s">
        <v>17</v>
      </c>
      <c r="K45" s="327">
        <v>2906.2677589999994</v>
      </c>
    </row>
    <row r="46" spans="2:11" s="20" customFormat="1" x14ac:dyDescent="0.2">
      <c r="B46" s="118" t="s">
        <v>233</v>
      </c>
      <c r="C46" s="254" t="s">
        <v>104</v>
      </c>
      <c r="D46" s="124" t="s">
        <v>17</v>
      </c>
      <c r="E46" s="124" t="s">
        <v>17</v>
      </c>
      <c r="F46" s="326" t="s">
        <v>17</v>
      </c>
      <c r="G46" s="326" t="s">
        <v>17</v>
      </c>
      <c r="H46" s="326" t="s">
        <v>17</v>
      </c>
      <c r="I46" s="124">
        <v>1338.7704512000005</v>
      </c>
      <c r="J46" s="326" t="s">
        <v>17</v>
      </c>
      <c r="K46" s="327">
        <v>1338.7704512000005</v>
      </c>
    </row>
    <row r="47" spans="2:11" s="20" customFormat="1" x14ac:dyDescent="0.2">
      <c r="B47" s="118" t="s">
        <v>233</v>
      </c>
      <c r="C47" s="254" t="s">
        <v>105</v>
      </c>
      <c r="D47" s="124" t="s">
        <v>17</v>
      </c>
      <c r="E47" s="124" t="s">
        <v>17</v>
      </c>
      <c r="F47" s="326" t="s">
        <v>17</v>
      </c>
      <c r="G47" s="326" t="s">
        <v>17</v>
      </c>
      <c r="H47" s="124">
        <v>1064.6872600000002</v>
      </c>
      <c r="I47" s="326" t="s">
        <v>17</v>
      </c>
      <c r="J47" s="326" t="s">
        <v>17</v>
      </c>
      <c r="K47" s="327">
        <v>1064.6872600000002</v>
      </c>
    </row>
    <row r="48" spans="2:11" s="20" customFormat="1" x14ac:dyDescent="0.2">
      <c r="B48" s="118" t="s">
        <v>106</v>
      </c>
      <c r="C48" s="254" t="s">
        <v>50</v>
      </c>
      <c r="D48" s="124" t="s">
        <v>17</v>
      </c>
      <c r="E48" s="124" t="s">
        <v>17</v>
      </c>
      <c r="F48" s="326" t="s">
        <v>17</v>
      </c>
      <c r="G48" s="326" t="s">
        <v>17</v>
      </c>
      <c r="H48" s="326" t="s">
        <v>17</v>
      </c>
      <c r="I48" s="124">
        <v>3747.4570369999997</v>
      </c>
      <c r="J48" s="326" t="s">
        <v>17</v>
      </c>
      <c r="K48" s="327">
        <v>3747.4570369999997</v>
      </c>
    </row>
    <row r="49" spans="2:11" s="20" customFormat="1" x14ac:dyDescent="0.2">
      <c r="B49" s="118" t="s">
        <v>43</v>
      </c>
      <c r="C49" s="254" t="s">
        <v>107</v>
      </c>
      <c r="D49" s="124" t="s">
        <v>17</v>
      </c>
      <c r="E49" s="124" t="s">
        <v>17</v>
      </c>
      <c r="F49" s="326" t="s">
        <v>17</v>
      </c>
      <c r="G49" s="326" t="s">
        <v>17</v>
      </c>
      <c r="H49" s="326" t="s">
        <v>17</v>
      </c>
      <c r="I49" s="124">
        <v>58.732742999999999</v>
      </c>
      <c r="J49" s="326" t="s">
        <v>17</v>
      </c>
      <c r="K49" s="327">
        <v>58.732742999999999</v>
      </c>
    </row>
    <row r="50" spans="2:11" s="20" customFormat="1" x14ac:dyDescent="0.2">
      <c r="B50" s="118" t="s">
        <v>43</v>
      </c>
      <c r="C50" s="254" t="s">
        <v>243</v>
      </c>
      <c r="D50" s="124" t="s">
        <v>17</v>
      </c>
      <c r="E50" s="124" t="s">
        <v>17</v>
      </c>
      <c r="F50" s="326" t="s">
        <v>17</v>
      </c>
      <c r="G50" s="326" t="s">
        <v>17</v>
      </c>
      <c r="H50" s="326" t="s">
        <v>17</v>
      </c>
      <c r="I50" s="124">
        <v>2477.175049999998</v>
      </c>
      <c r="J50" s="326" t="s">
        <v>17</v>
      </c>
      <c r="K50" s="327">
        <v>2477.175049999998</v>
      </c>
    </row>
    <row r="51" spans="2:11" s="20" customFormat="1" x14ac:dyDescent="0.2">
      <c r="B51" s="118" t="s">
        <v>222</v>
      </c>
      <c r="C51" s="254" t="s">
        <v>219</v>
      </c>
      <c r="D51" s="124" t="s">
        <v>17</v>
      </c>
      <c r="E51" s="124" t="s">
        <v>17</v>
      </c>
      <c r="F51" s="326" t="s">
        <v>17</v>
      </c>
      <c r="G51" s="326" t="s">
        <v>17</v>
      </c>
      <c r="H51" s="326" t="s">
        <v>17</v>
      </c>
      <c r="I51" s="124">
        <v>399.37067100000002</v>
      </c>
      <c r="J51" s="326" t="s">
        <v>17</v>
      </c>
      <c r="K51" s="327">
        <v>399.37067100000002</v>
      </c>
    </row>
    <row r="52" spans="2:11" s="20" customFormat="1" x14ac:dyDescent="0.2">
      <c r="B52" s="118" t="s">
        <v>168</v>
      </c>
      <c r="C52" s="254" t="s">
        <v>152</v>
      </c>
      <c r="D52" s="141">
        <v>77.5</v>
      </c>
      <c r="E52" s="141">
        <v>39.042999999999999</v>
      </c>
      <c r="F52" s="326">
        <v>568.48295500000017</v>
      </c>
      <c r="G52" s="124">
        <v>230.09734559999995</v>
      </c>
      <c r="H52" s="124">
        <v>2962.726858</v>
      </c>
      <c r="I52" s="326" t="s">
        <v>17</v>
      </c>
      <c r="J52" s="124">
        <v>18.178283840999995</v>
      </c>
      <c r="K52" s="327">
        <v>3779.485442441</v>
      </c>
    </row>
    <row r="53" spans="2:11" s="20" customFormat="1" x14ac:dyDescent="0.2">
      <c r="B53" s="118" t="s">
        <v>109</v>
      </c>
      <c r="C53" s="254" t="s">
        <v>110</v>
      </c>
      <c r="D53" s="124" t="s">
        <v>17</v>
      </c>
      <c r="E53" s="124" t="s">
        <v>17</v>
      </c>
      <c r="F53" s="326" t="s">
        <v>17</v>
      </c>
      <c r="G53" s="326" t="s">
        <v>17</v>
      </c>
      <c r="H53" s="124">
        <v>21401.915119999998</v>
      </c>
      <c r="I53" s="124">
        <v>23.387658999999999</v>
      </c>
      <c r="J53" s="326" t="s">
        <v>17</v>
      </c>
      <c r="K53" s="327">
        <v>21425.302778999998</v>
      </c>
    </row>
    <row r="54" spans="2:11" s="20" customFormat="1" x14ac:dyDescent="0.2">
      <c r="B54" s="118" t="s">
        <v>236</v>
      </c>
      <c r="C54" s="254" t="s">
        <v>252</v>
      </c>
      <c r="D54" s="124" t="s">
        <v>17</v>
      </c>
      <c r="E54" s="124" t="s">
        <v>17</v>
      </c>
      <c r="F54" s="326" t="s">
        <v>17</v>
      </c>
      <c r="G54" s="326" t="s">
        <v>17</v>
      </c>
      <c r="H54" s="326" t="s">
        <v>17</v>
      </c>
      <c r="I54" s="326" t="s">
        <v>17</v>
      </c>
      <c r="J54" s="326" t="s">
        <v>17</v>
      </c>
      <c r="K54" s="327" t="s">
        <v>17</v>
      </c>
    </row>
    <row r="55" spans="2:11" s="20" customFormat="1" x14ac:dyDescent="0.2">
      <c r="B55" s="118" t="s">
        <v>155</v>
      </c>
      <c r="C55" s="254" t="s">
        <v>149</v>
      </c>
      <c r="D55" s="141">
        <v>4.8259999999999996</v>
      </c>
      <c r="E55" s="141">
        <v>3.3980000000000001</v>
      </c>
      <c r="F55" s="326">
        <v>56.854196999999999</v>
      </c>
      <c r="G55" s="124">
        <v>650.81189399999994</v>
      </c>
      <c r="H55" s="124">
        <v>7279.2377990000005</v>
      </c>
      <c r="I55" s="124">
        <v>231.02767899999998</v>
      </c>
      <c r="J55" s="326" t="s">
        <v>17</v>
      </c>
      <c r="K55" s="327">
        <v>8217.9315689999985</v>
      </c>
    </row>
    <row r="56" spans="2:11" s="20" customFormat="1" x14ac:dyDescent="0.2">
      <c r="B56" s="118" t="s">
        <v>112</v>
      </c>
      <c r="C56" s="254" t="s">
        <v>113</v>
      </c>
      <c r="D56" s="124" t="s">
        <v>17</v>
      </c>
      <c r="E56" s="124" t="s">
        <v>17</v>
      </c>
      <c r="F56" s="326" t="s">
        <v>17</v>
      </c>
      <c r="G56" s="326" t="s">
        <v>17</v>
      </c>
      <c r="H56" s="326" t="s">
        <v>17</v>
      </c>
      <c r="I56" s="124">
        <v>1986.789</v>
      </c>
      <c r="J56" s="326" t="s">
        <v>17</v>
      </c>
      <c r="K56" s="327">
        <v>1986.789</v>
      </c>
    </row>
    <row r="57" spans="2:11" s="20" customFormat="1" x14ac:dyDescent="0.2">
      <c r="B57" s="118" t="s">
        <v>112</v>
      </c>
      <c r="C57" s="254" t="s">
        <v>271</v>
      </c>
      <c r="D57" s="124" t="s">
        <v>17</v>
      </c>
      <c r="E57" s="124" t="s">
        <v>17</v>
      </c>
      <c r="F57" s="326" t="s">
        <v>17</v>
      </c>
      <c r="G57" s="326" t="s">
        <v>17</v>
      </c>
      <c r="H57" s="326" t="s">
        <v>17</v>
      </c>
      <c r="I57" s="124">
        <v>1011.280162</v>
      </c>
      <c r="J57" s="326" t="s">
        <v>17</v>
      </c>
      <c r="K57" s="327">
        <v>1011.280162</v>
      </c>
    </row>
    <row r="58" spans="2:11" s="20" customFormat="1" x14ac:dyDescent="0.2">
      <c r="B58" s="118" t="s">
        <v>114</v>
      </c>
      <c r="C58" s="254" t="s">
        <v>115</v>
      </c>
      <c r="D58" s="124" t="s">
        <v>17</v>
      </c>
      <c r="E58" s="124" t="s">
        <v>17</v>
      </c>
      <c r="F58" s="326" t="s">
        <v>17</v>
      </c>
      <c r="G58" s="326" t="s">
        <v>17</v>
      </c>
      <c r="H58" s="326" t="s">
        <v>17</v>
      </c>
      <c r="I58" s="124">
        <v>238.29851774399998</v>
      </c>
      <c r="J58" s="326" t="s">
        <v>17</v>
      </c>
      <c r="K58" s="327">
        <v>238.29851774399998</v>
      </c>
    </row>
    <row r="59" spans="2:11" s="20" customFormat="1" x14ac:dyDescent="0.2">
      <c r="B59" s="118" t="s">
        <v>40</v>
      </c>
      <c r="C59" s="254" t="s">
        <v>181</v>
      </c>
      <c r="D59" s="124" t="s">
        <v>17</v>
      </c>
      <c r="E59" s="124" t="s">
        <v>17</v>
      </c>
      <c r="F59" s="326" t="s">
        <v>17</v>
      </c>
      <c r="G59" s="326" t="s">
        <v>17</v>
      </c>
      <c r="H59" s="326" t="s">
        <v>17</v>
      </c>
      <c r="I59" s="124">
        <v>1000.5303399999998</v>
      </c>
      <c r="J59" s="326" t="s">
        <v>17</v>
      </c>
      <c r="K59" s="327">
        <v>1000.5303399999998</v>
      </c>
    </row>
    <row r="60" spans="2:11" s="20" customFormat="1" x14ac:dyDescent="0.2">
      <c r="B60" s="118" t="s">
        <v>40</v>
      </c>
      <c r="C60" s="254" t="s">
        <v>116</v>
      </c>
      <c r="D60" s="124" t="s">
        <v>17</v>
      </c>
      <c r="E60" s="124" t="s">
        <v>17</v>
      </c>
      <c r="F60" s="326" t="s">
        <v>17</v>
      </c>
      <c r="G60" s="326" t="s">
        <v>17</v>
      </c>
      <c r="H60" s="326" t="s">
        <v>17</v>
      </c>
      <c r="I60" s="124">
        <v>161.00518100000002</v>
      </c>
      <c r="J60" s="326" t="s">
        <v>17</v>
      </c>
      <c r="K60" s="327">
        <v>161.00518100000002</v>
      </c>
    </row>
    <row r="61" spans="2:11" s="20" customFormat="1" x14ac:dyDescent="0.2">
      <c r="B61" s="118" t="s">
        <v>40</v>
      </c>
      <c r="C61" s="254" t="s">
        <v>150</v>
      </c>
      <c r="D61" s="141">
        <v>4.8840000000000003</v>
      </c>
      <c r="E61" s="141">
        <v>3.8119999999999998</v>
      </c>
      <c r="F61" s="326">
        <v>50.070999999999998</v>
      </c>
      <c r="G61" s="124">
        <v>21.75</v>
      </c>
      <c r="H61" s="124">
        <v>471.50400000000002</v>
      </c>
      <c r="I61" s="124">
        <v>3.1869999999999998</v>
      </c>
      <c r="J61" s="326" t="s">
        <v>17</v>
      </c>
      <c r="K61" s="327">
        <v>546.51199999999994</v>
      </c>
    </row>
    <row r="62" spans="2:11" s="20" customFormat="1" x14ac:dyDescent="0.2">
      <c r="B62" s="118" t="s">
        <v>40</v>
      </c>
      <c r="C62" s="254" t="s">
        <v>245</v>
      </c>
      <c r="D62" s="141">
        <v>19.172999999999998</v>
      </c>
      <c r="E62" s="141">
        <v>15.177</v>
      </c>
      <c r="F62" s="326">
        <v>207.11808349999995</v>
      </c>
      <c r="G62" s="124">
        <v>19.147051999999999</v>
      </c>
      <c r="H62" s="124">
        <v>307.31121000000002</v>
      </c>
      <c r="I62" s="124">
        <v>21.488073</v>
      </c>
      <c r="J62" s="326" t="s">
        <v>17</v>
      </c>
      <c r="K62" s="327">
        <v>555.06441849999987</v>
      </c>
    </row>
    <row r="63" spans="2:11" s="20" customFormat="1" x14ac:dyDescent="0.2">
      <c r="B63" s="118" t="s">
        <v>118</v>
      </c>
      <c r="C63" s="254" t="s">
        <v>235</v>
      </c>
      <c r="D63" s="124" t="s">
        <v>17</v>
      </c>
      <c r="E63" s="124" t="s">
        <v>17</v>
      </c>
      <c r="F63" s="326" t="s">
        <v>17</v>
      </c>
      <c r="G63" s="326" t="s">
        <v>17</v>
      </c>
      <c r="H63" s="326" t="s">
        <v>17</v>
      </c>
      <c r="I63" s="124">
        <v>335.29041000000001</v>
      </c>
      <c r="J63" s="326" t="s">
        <v>17</v>
      </c>
      <c r="K63" s="327">
        <v>335.29041000000001</v>
      </c>
    </row>
    <row r="64" spans="2:11" s="20" customFormat="1" x14ac:dyDescent="0.2">
      <c r="B64" s="118"/>
      <c r="C64" s="254" t="s">
        <v>273</v>
      </c>
      <c r="D64" s="124" t="s">
        <v>17</v>
      </c>
      <c r="E64" s="124" t="s">
        <v>17</v>
      </c>
      <c r="F64" s="326" t="s">
        <v>17</v>
      </c>
      <c r="G64" s="326" t="s">
        <v>17</v>
      </c>
      <c r="H64" s="326" t="s">
        <v>17</v>
      </c>
      <c r="I64" s="124">
        <v>23.342756000000001</v>
      </c>
      <c r="J64" s="326" t="s">
        <v>17</v>
      </c>
      <c r="K64" s="327">
        <v>23.342756000000001</v>
      </c>
    </row>
    <row r="65" spans="2:26" s="20" customFormat="1" x14ac:dyDescent="0.2">
      <c r="B65" s="121" t="s">
        <v>40</v>
      </c>
      <c r="C65" s="138" t="s">
        <v>223</v>
      </c>
      <c r="D65" s="329" t="s">
        <v>17</v>
      </c>
      <c r="E65" s="329" t="s">
        <v>17</v>
      </c>
      <c r="F65" s="330" t="s">
        <v>17</v>
      </c>
      <c r="G65" s="329" t="s">
        <v>17</v>
      </c>
      <c r="H65" s="329">
        <v>1208.6283500000002</v>
      </c>
      <c r="I65" s="329">
        <v>2.4554999999999998</v>
      </c>
      <c r="J65" s="329" t="s">
        <v>17</v>
      </c>
      <c r="K65" s="331">
        <v>1211.08385</v>
      </c>
    </row>
    <row r="66" spans="2:26" x14ac:dyDescent="0.2">
      <c r="B66" s="422" t="s">
        <v>356</v>
      </c>
      <c r="U66" s="20"/>
      <c r="V66" s="20"/>
      <c r="W66" s="20"/>
      <c r="X66" s="20"/>
      <c r="Y66" s="20"/>
      <c r="Z66" s="20"/>
    </row>
    <row r="67" spans="2:26" x14ac:dyDescent="0.2">
      <c r="B67" s="422" t="s">
        <v>360</v>
      </c>
      <c r="U67" s="20"/>
      <c r="V67" s="20"/>
      <c r="W67" s="20"/>
      <c r="X67" s="20"/>
      <c r="Y67" s="20"/>
      <c r="Z67" s="20"/>
    </row>
    <row r="68" spans="2:26" x14ac:dyDescent="0.2">
      <c r="U68" s="20"/>
      <c r="V68" s="20"/>
      <c r="W68" s="20"/>
      <c r="X68" s="20"/>
      <c r="Y68" s="20"/>
      <c r="Z68" s="20"/>
    </row>
    <row r="69" spans="2:26" x14ac:dyDescent="0.2">
      <c r="U69" s="20"/>
      <c r="V69" s="20"/>
      <c r="W69" s="20"/>
      <c r="X69" s="20"/>
      <c r="Y69" s="20"/>
      <c r="Z69" s="20"/>
    </row>
    <row r="70" spans="2:26" x14ac:dyDescent="0.2">
      <c r="U70" s="20"/>
      <c r="V70" s="20"/>
      <c r="W70" s="20"/>
      <c r="X70" s="20"/>
      <c r="Y70" s="20"/>
      <c r="Z70" s="20"/>
    </row>
    <row r="71" spans="2:26" x14ac:dyDescent="0.2">
      <c r="U71" s="20"/>
      <c r="V71" s="20"/>
      <c r="W71" s="20"/>
      <c r="X71" s="20"/>
      <c r="Y71" s="20"/>
      <c r="Z71" s="20"/>
    </row>
    <row r="72" spans="2:26" x14ac:dyDescent="0.2">
      <c r="U72" s="20"/>
      <c r="V72" s="20"/>
      <c r="W72" s="20"/>
      <c r="X72" s="20"/>
      <c r="Y72" s="20"/>
      <c r="Z72" s="20"/>
    </row>
  </sheetData>
  <mergeCells count="8">
    <mergeCell ref="B7:K7"/>
    <mergeCell ref="C8:C9"/>
    <mergeCell ref="D8:F8"/>
    <mergeCell ref="H8:H9"/>
    <mergeCell ref="J8:J9"/>
    <mergeCell ref="G8:G9"/>
    <mergeCell ref="I8:I9"/>
    <mergeCell ref="K8:K9"/>
  </mergeCells>
  <pageMargins left="0.7" right="0.7" top="0.75" bottom="0.75" header="0.3" footer="0.3"/>
  <pageSetup paperSize="9" scale="4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X32"/>
  <sheetViews>
    <sheetView zoomScaleNormal="100" workbookViewId="0">
      <selection activeCell="K35" sqref="K35"/>
    </sheetView>
  </sheetViews>
  <sheetFormatPr baseColWidth="10" defaultColWidth="11.44140625" defaultRowHeight="11.4" x14ac:dyDescent="0.2"/>
  <cols>
    <col min="1" max="1" width="11.44140625" style="20"/>
    <col min="2" max="2" width="14.5546875" style="20" customWidth="1"/>
    <col min="3" max="3" width="70.44140625" style="20" customWidth="1"/>
    <col min="4" max="9" width="11.44140625" style="20"/>
    <col min="10" max="10" width="8.6640625" style="20" customWidth="1"/>
    <col min="11" max="11" width="45.44140625" style="20" bestFit="1" customWidth="1"/>
    <col min="12" max="15" width="11.44140625" style="20"/>
    <col min="16" max="16" width="7.44140625" style="20" bestFit="1" customWidth="1"/>
    <col min="17" max="17" width="12.5546875" style="20" bestFit="1" customWidth="1"/>
    <col min="18" max="18" width="5.44140625" style="20" customWidth="1"/>
    <col min="19" max="24" width="8.6640625" style="20" customWidth="1"/>
    <col min="25" max="16384" width="11.44140625" style="20"/>
  </cols>
  <sheetData>
    <row r="2" spans="2:24" s="196" customFormat="1" ht="17.399999999999999" x14ac:dyDescent="0.2">
      <c r="B2" s="184" t="s">
        <v>299</v>
      </c>
    </row>
    <row r="3" spans="2:24" s="196" customFormat="1" ht="13.8" x14ac:dyDescent="0.25">
      <c r="B3" s="185"/>
    </row>
    <row r="4" spans="2:24" ht="13.2" x14ac:dyDescent="0.25">
      <c r="B4" s="110"/>
    </row>
    <row r="5" spans="2:24" ht="13.8" x14ac:dyDescent="0.25">
      <c r="B5" s="108" t="s">
        <v>327</v>
      </c>
    </row>
    <row r="6" spans="2:24" ht="12" x14ac:dyDescent="0.2">
      <c r="B6" s="36"/>
      <c r="C6" s="24"/>
    </row>
    <row r="7" spans="2:24" x14ac:dyDescent="0.2">
      <c r="B7" s="478" t="s">
        <v>52</v>
      </c>
      <c r="C7" s="478"/>
      <c r="D7" s="478"/>
      <c r="E7" s="478"/>
      <c r="F7" s="478"/>
      <c r="G7" s="478"/>
      <c r="H7" s="478"/>
      <c r="I7" s="478"/>
    </row>
    <row r="8" spans="2:24" x14ac:dyDescent="0.2">
      <c r="B8" s="423"/>
      <c r="C8" s="424" t="s">
        <v>248</v>
      </c>
      <c r="D8" s="425" t="s">
        <v>22</v>
      </c>
      <c r="E8" s="425" t="s">
        <v>21</v>
      </c>
      <c r="F8" s="425" t="s">
        <v>12</v>
      </c>
      <c r="G8" s="425" t="s">
        <v>255</v>
      </c>
      <c r="H8" s="426" t="s">
        <v>361</v>
      </c>
      <c r="I8" s="427" t="s">
        <v>0</v>
      </c>
    </row>
    <row r="9" spans="2:24" x14ac:dyDescent="0.2">
      <c r="B9" s="428"/>
      <c r="C9" s="429" t="s">
        <v>119</v>
      </c>
      <c r="D9" s="430">
        <f>SUM(D10:D29)</f>
        <v>116.57296129000002</v>
      </c>
      <c r="E9" s="430">
        <f t="shared" ref="E9:I9" si="0">SUM(E10:E29)</f>
        <v>209.95085337199995</v>
      </c>
      <c r="F9" s="430" t="s">
        <v>17</v>
      </c>
      <c r="G9" s="430" t="s">
        <v>17</v>
      </c>
      <c r="H9" s="430">
        <f t="shared" si="0"/>
        <v>957.32966342000009</v>
      </c>
      <c r="I9" s="431">
        <f t="shared" si="0"/>
        <v>1283.8534780819998</v>
      </c>
    </row>
    <row r="10" spans="2:24" x14ac:dyDescent="0.2">
      <c r="B10" s="432" t="s">
        <v>120</v>
      </c>
      <c r="C10" s="433" t="s">
        <v>121</v>
      </c>
      <c r="D10" s="434" t="s">
        <v>17</v>
      </c>
      <c r="E10" s="434" t="s">
        <v>17</v>
      </c>
      <c r="F10" s="434" t="s">
        <v>17</v>
      </c>
      <c r="G10" s="434" t="s">
        <v>17</v>
      </c>
      <c r="H10" s="434" t="s">
        <v>17</v>
      </c>
      <c r="I10" s="435" t="s">
        <v>17</v>
      </c>
      <c r="J10" s="140"/>
      <c r="W10" s="140"/>
      <c r="X10" s="140"/>
    </row>
    <row r="11" spans="2:24" x14ac:dyDescent="0.2">
      <c r="B11" s="436"/>
      <c r="C11" s="433" t="s">
        <v>183</v>
      </c>
      <c r="D11" s="434" t="s">
        <v>17</v>
      </c>
      <c r="E11" s="434" t="s">
        <v>17</v>
      </c>
      <c r="F11" s="434" t="s">
        <v>17</v>
      </c>
      <c r="G11" s="434" t="s">
        <v>17</v>
      </c>
      <c r="H11" s="434" t="s">
        <v>17</v>
      </c>
      <c r="I11" s="435" t="s">
        <v>17</v>
      </c>
      <c r="J11" s="140"/>
      <c r="W11" s="140"/>
      <c r="X11" s="140"/>
    </row>
    <row r="12" spans="2:24" x14ac:dyDescent="0.2">
      <c r="B12" s="436"/>
      <c r="C12" s="433" t="s">
        <v>182</v>
      </c>
      <c r="D12" s="434" t="s">
        <v>17</v>
      </c>
      <c r="E12" s="434" t="s">
        <v>17</v>
      </c>
      <c r="F12" s="434" t="s">
        <v>17</v>
      </c>
      <c r="G12" s="434" t="s">
        <v>17</v>
      </c>
      <c r="H12" s="434" t="s">
        <v>17</v>
      </c>
      <c r="I12" s="435" t="s">
        <v>17</v>
      </c>
      <c r="J12" s="140"/>
      <c r="W12" s="140"/>
      <c r="X12" s="140"/>
    </row>
    <row r="13" spans="2:24" x14ac:dyDescent="0.2">
      <c r="B13" s="432" t="s">
        <v>124</v>
      </c>
      <c r="C13" s="433" t="s">
        <v>125</v>
      </c>
      <c r="D13" s="434" t="s">
        <v>17</v>
      </c>
      <c r="E13" s="434" t="s">
        <v>17</v>
      </c>
      <c r="F13" s="434" t="s">
        <v>17</v>
      </c>
      <c r="G13" s="434" t="s">
        <v>17</v>
      </c>
      <c r="H13" s="434">
        <v>465.36381</v>
      </c>
      <c r="I13" s="435">
        <v>465.36381</v>
      </c>
      <c r="J13" s="140"/>
      <c r="W13" s="140"/>
      <c r="X13" s="140"/>
    </row>
    <row r="14" spans="2:24" x14ac:dyDescent="0.2">
      <c r="B14" s="436"/>
      <c r="C14" s="433" t="s">
        <v>170</v>
      </c>
      <c r="D14" s="434">
        <v>13.789</v>
      </c>
      <c r="E14" s="434">
        <v>0.99099999999999999</v>
      </c>
      <c r="F14" s="434" t="s">
        <v>17</v>
      </c>
      <c r="G14" s="434" t="s">
        <v>17</v>
      </c>
      <c r="H14" s="434">
        <v>124.946</v>
      </c>
      <c r="I14" s="435">
        <v>139.726</v>
      </c>
      <c r="J14" s="140"/>
      <c r="W14" s="140"/>
      <c r="X14" s="140"/>
    </row>
    <row r="15" spans="2:24" x14ac:dyDescent="0.2">
      <c r="B15" s="436"/>
      <c r="C15" s="433" t="s">
        <v>126</v>
      </c>
      <c r="D15" s="434">
        <v>3.3077299999999998</v>
      </c>
      <c r="E15" s="434" t="s">
        <v>17</v>
      </c>
      <c r="F15" s="434" t="s">
        <v>17</v>
      </c>
      <c r="G15" s="434" t="s">
        <v>17</v>
      </c>
      <c r="H15" s="434" t="s">
        <v>17</v>
      </c>
      <c r="I15" s="435">
        <v>3.3077299999999998</v>
      </c>
      <c r="J15" s="140"/>
      <c r="W15" s="140"/>
      <c r="X15" s="140"/>
    </row>
    <row r="16" spans="2:24" x14ac:dyDescent="0.2">
      <c r="B16" s="432" t="s">
        <v>171</v>
      </c>
      <c r="C16" s="433" t="s">
        <v>185</v>
      </c>
      <c r="D16" s="434" t="s">
        <v>17</v>
      </c>
      <c r="E16" s="434" t="s">
        <v>17</v>
      </c>
      <c r="F16" s="434" t="s">
        <v>17</v>
      </c>
      <c r="G16" s="434" t="s">
        <v>17</v>
      </c>
      <c r="H16" s="434" t="s">
        <v>17</v>
      </c>
      <c r="I16" s="435" t="s">
        <v>17</v>
      </c>
      <c r="J16" s="140"/>
      <c r="W16" s="140"/>
      <c r="X16" s="140"/>
    </row>
    <row r="17" spans="2:24" x14ac:dyDescent="0.2">
      <c r="B17" s="432" t="s">
        <v>172</v>
      </c>
      <c r="C17" s="433" t="s">
        <v>186</v>
      </c>
      <c r="D17" s="434" t="s">
        <v>17</v>
      </c>
      <c r="E17" s="434" t="s">
        <v>17</v>
      </c>
      <c r="F17" s="434" t="s">
        <v>17</v>
      </c>
      <c r="G17" s="434" t="s">
        <v>17</v>
      </c>
      <c r="H17" s="434" t="s">
        <v>17</v>
      </c>
      <c r="I17" s="435" t="s">
        <v>17</v>
      </c>
      <c r="J17" s="140"/>
      <c r="W17" s="140"/>
      <c r="X17" s="140"/>
    </row>
    <row r="18" spans="2:24" x14ac:dyDescent="0.2">
      <c r="B18" s="432" t="s">
        <v>122</v>
      </c>
      <c r="C18" s="433" t="s">
        <v>123</v>
      </c>
      <c r="D18" s="434" t="s">
        <v>17</v>
      </c>
      <c r="E18" s="434" t="s">
        <v>17</v>
      </c>
      <c r="F18" s="434" t="s">
        <v>17</v>
      </c>
      <c r="G18" s="434" t="s">
        <v>17</v>
      </c>
      <c r="H18" s="434" t="s">
        <v>17</v>
      </c>
      <c r="I18" s="435" t="s">
        <v>17</v>
      </c>
      <c r="J18" s="140"/>
      <c r="W18" s="140"/>
      <c r="X18" s="140"/>
    </row>
    <row r="19" spans="2:24" x14ac:dyDescent="0.2">
      <c r="B19" s="432" t="s">
        <v>173</v>
      </c>
      <c r="C19" s="433" t="s">
        <v>187</v>
      </c>
      <c r="D19" s="434" t="s">
        <v>17</v>
      </c>
      <c r="E19" s="434" t="s">
        <v>17</v>
      </c>
      <c r="F19" s="434" t="s">
        <v>17</v>
      </c>
      <c r="G19" s="434" t="s">
        <v>17</v>
      </c>
      <c r="H19" s="434" t="s">
        <v>17</v>
      </c>
      <c r="I19" s="435" t="s">
        <v>17</v>
      </c>
      <c r="J19" s="140"/>
      <c r="W19" s="140"/>
      <c r="X19" s="140"/>
    </row>
    <row r="20" spans="2:24" x14ac:dyDescent="0.2">
      <c r="B20" s="432" t="s">
        <v>174</v>
      </c>
      <c r="C20" s="433" t="s">
        <v>184</v>
      </c>
      <c r="D20" s="434" t="s">
        <v>17</v>
      </c>
      <c r="E20" s="434" t="s">
        <v>17</v>
      </c>
      <c r="F20" s="434" t="s">
        <v>17</v>
      </c>
      <c r="G20" s="434" t="s">
        <v>17</v>
      </c>
      <c r="H20" s="434">
        <v>24.740479999999998</v>
      </c>
      <c r="I20" s="435">
        <v>24.740479999999998</v>
      </c>
      <c r="J20" s="140"/>
      <c r="W20" s="140"/>
      <c r="X20" s="140"/>
    </row>
    <row r="21" spans="2:24" x14ac:dyDescent="0.2">
      <c r="B21" s="432" t="s">
        <v>175</v>
      </c>
      <c r="C21" s="433" t="s">
        <v>176</v>
      </c>
      <c r="D21" s="434" t="s">
        <v>17</v>
      </c>
      <c r="E21" s="434" t="s">
        <v>17</v>
      </c>
      <c r="F21" s="434" t="s">
        <v>17</v>
      </c>
      <c r="G21" s="434" t="s">
        <v>17</v>
      </c>
      <c r="H21" s="434" t="s">
        <v>17</v>
      </c>
      <c r="I21" s="435" t="s">
        <v>17</v>
      </c>
      <c r="J21" s="140"/>
      <c r="W21" s="140"/>
      <c r="X21" s="140"/>
    </row>
    <row r="22" spans="2:24" x14ac:dyDescent="0.2">
      <c r="B22" s="432" t="s">
        <v>127</v>
      </c>
      <c r="C22" s="433" t="s">
        <v>128</v>
      </c>
      <c r="D22" s="434" t="s">
        <v>17</v>
      </c>
      <c r="E22" s="434">
        <v>6.8935399999999998</v>
      </c>
      <c r="F22" s="434" t="s">
        <v>17</v>
      </c>
      <c r="G22" s="434" t="s">
        <v>17</v>
      </c>
      <c r="H22" s="434">
        <v>19.215718000000003</v>
      </c>
      <c r="I22" s="435">
        <v>26.109258000000001</v>
      </c>
      <c r="J22" s="140"/>
      <c r="W22" s="140"/>
      <c r="X22" s="140"/>
    </row>
    <row r="23" spans="2:24" x14ac:dyDescent="0.2">
      <c r="B23" s="436"/>
      <c r="C23" s="433" t="s">
        <v>177</v>
      </c>
      <c r="D23" s="434" t="s">
        <v>17</v>
      </c>
      <c r="E23" s="434" t="s">
        <v>17</v>
      </c>
      <c r="F23" s="434" t="s">
        <v>17</v>
      </c>
      <c r="G23" s="434" t="s">
        <v>17</v>
      </c>
      <c r="H23" s="434">
        <v>67.569000000000003</v>
      </c>
      <c r="I23" s="435">
        <v>67.569000000000003</v>
      </c>
      <c r="J23" s="140"/>
      <c r="W23" s="140"/>
      <c r="X23" s="140"/>
    </row>
    <row r="24" spans="2:24" x14ac:dyDescent="0.2">
      <c r="B24" s="436"/>
      <c r="C24" s="433" t="s">
        <v>178</v>
      </c>
      <c r="D24" s="434" t="s">
        <v>17</v>
      </c>
      <c r="E24" s="434" t="s">
        <v>17</v>
      </c>
      <c r="F24" s="434" t="s">
        <v>17</v>
      </c>
      <c r="G24" s="434" t="s">
        <v>17</v>
      </c>
      <c r="H24" s="434">
        <v>24.843259999999994</v>
      </c>
      <c r="I24" s="435">
        <v>24.843259999999994</v>
      </c>
      <c r="J24" s="140"/>
      <c r="W24" s="140"/>
      <c r="X24" s="140"/>
    </row>
    <row r="25" spans="2:24" x14ac:dyDescent="0.2">
      <c r="B25" s="436"/>
      <c r="C25" s="433" t="s">
        <v>129</v>
      </c>
      <c r="D25" s="434" t="s">
        <v>17</v>
      </c>
      <c r="E25" s="434" t="s">
        <v>17</v>
      </c>
      <c r="F25" s="434" t="s">
        <v>17</v>
      </c>
      <c r="G25" s="434" t="s">
        <v>17</v>
      </c>
      <c r="H25" s="434" t="s">
        <v>17</v>
      </c>
      <c r="I25" s="435" t="s">
        <v>17</v>
      </c>
      <c r="J25" s="140"/>
      <c r="W25" s="140"/>
      <c r="X25" s="140"/>
    </row>
    <row r="26" spans="2:24" x14ac:dyDescent="0.2">
      <c r="B26" s="432" t="s">
        <v>130</v>
      </c>
      <c r="C26" s="433" t="s">
        <v>131</v>
      </c>
      <c r="D26" s="434" t="s">
        <v>17</v>
      </c>
      <c r="E26" s="434" t="s">
        <v>17</v>
      </c>
      <c r="F26" s="434" t="s">
        <v>17</v>
      </c>
      <c r="G26" s="434" t="s">
        <v>17</v>
      </c>
      <c r="H26" s="434" t="s">
        <v>17</v>
      </c>
      <c r="I26" s="435" t="s">
        <v>17</v>
      </c>
      <c r="J26" s="140"/>
      <c r="W26" s="140"/>
      <c r="X26" s="140"/>
    </row>
    <row r="27" spans="2:24" x14ac:dyDescent="0.2">
      <c r="B27" s="436"/>
      <c r="C27" s="433" t="s">
        <v>151</v>
      </c>
      <c r="D27" s="434" t="s">
        <v>17</v>
      </c>
      <c r="E27" s="434" t="s">
        <v>17</v>
      </c>
      <c r="F27" s="434" t="s">
        <v>17</v>
      </c>
      <c r="G27" s="434" t="s">
        <v>17</v>
      </c>
      <c r="H27" s="434">
        <v>220.14609000000002</v>
      </c>
      <c r="I27" s="435">
        <v>220.14609000000002</v>
      </c>
      <c r="J27" s="140"/>
      <c r="W27" s="140"/>
      <c r="X27" s="140"/>
    </row>
    <row r="28" spans="2:24" x14ac:dyDescent="0.2">
      <c r="B28" s="436"/>
      <c r="C28" s="433" t="s">
        <v>324</v>
      </c>
      <c r="D28" s="434">
        <v>99.47623129000003</v>
      </c>
      <c r="E28" s="434">
        <v>202.06631337199997</v>
      </c>
      <c r="F28" s="434" t="s">
        <v>17</v>
      </c>
      <c r="G28" s="434" t="s">
        <v>17</v>
      </c>
      <c r="H28" s="434">
        <v>10.505305419999997</v>
      </c>
      <c r="I28" s="435">
        <v>312.04785008200002</v>
      </c>
      <c r="J28" s="140"/>
      <c r="W28" s="140"/>
      <c r="X28" s="140"/>
    </row>
    <row r="29" spans="2:24" x14ac:dyDescent="0.2">
      <c r="B29" s="437" t="s">
        <v>44</v>
      </c>
      <c r="C29" s="438" t="s">
        <v>180</v>
      </c>
      <c r="D29" s="439" t="s">
        <v>17</v>
      </c>
      <c r="E29" s="439" t="s">
        <v>17</v>
      </c>
      <c r="F29" s="439" t="s">
        <v>17</v>
      </c>
      <c r="G29" s="439" t="s">
        <v>17</v>
      </c>
      <c r="H29" s="439" t="s">
        <v>17</v>
      </c>
      <c r="I29" s="440" t="s">
        <v>17</v>
      </c>
      <c r="J29" s="140"/>
      <c r="W29" s="140"/>
      <c r="X29" s="140"/>
    </row>
    <row r="30" spans="2:24" x14ac:dyDescent="0.2">
      <c r="B30" s="405" t="s">
        <v>265</v>
      </c>
      <c r="C30" s="82"/>
      <c r="D30" s="33"/>
      <c r="E30" s="33"/>
      <c r="F30" s="33"/>
      <c r="G30" s="33"/>
      <c r="H30" s="33"/>
      <c r="I30" s="33"/>
    </row>
    <row r="31" spans="2:24" x14ac:dyDescent="0.2">
      <c r="B31" s="123" t="s">
        <v>353</v>
      </c>
      <c r="C31" s="82"/>
      <c r="D31" s="33"/>
      <c r="E31" s="33"/>
      <c r="F31" s="33"/>
      <c r="G31" s="33"/>
      <c r="H31" s="33"/>
      <c r="I31" s="33"/>
    </row>
    <row r="32" spans="2:24" x14ac:dyDescent="0.2">
      <c r="B32" s="123" t="s">
        <v>354</v>
      </c>
      <c r="C32" s="82"/>
      <c r="D32" s="33"/>
      <c r="E32" s="33"/>
      <c r="F32" s="33"/>
      <c r="G32" s="33"/>
      <c r="H32" s="33"/>
      <c r="I32" s="33"/>
    </row>
  </sheetData>
  <mergeCells count="1">
    <mergeCell ref="B7:I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L51"/>
  <sheetViews>
    <sheetView zoomScaleNormal="100" workbookViewId="0">
      <selection activeCell="I41" sqref="I41"/>
    </sheetView>
  </sheetViews>
  <sheetFormatPr baseColWidth="10" defaultColWidth="11.44140625" defaultRowHeight="11.4" x14ac:dyDescent="0.2"/>
  <cols>
    <col min="1" max="1" width="9.5546875" style="32" bestFit="1" customWidth="1"/>
    <col min="2" max="2" width="17.6640625" style="20" customWidth="1"/>
    <col min="3" max="3" width="55.33203125" style="20" customWidth="1"/>
    <col min="4" max="5" width="10.109375" style="20" customWidth="1"/>
    <col min="6" max="6" width="15" style="32" customWidth="1"/>
    <col min="7" max="10" width="16.33203125" style="32" customWidth="1"/>
    <col min="11" max="11" width="15.109375" style="20" customWidth="1"/>
    <col min="12" max="12" width="6.33203125" style="32" customWidth="1"/>
    <col min="13" max="13" width="45.44140625" style="20" bestFit="1" customWidth="1"/>
    <col min="14" max="14" width="33.88671875" style="20" bestFit="1" customWidth="1"/>
    <col min="15" max="15" width="16.88671875" style="20" bestFit="1" customWidth="1"/>
    <col min="16" max="16" width="13" style="20" bestFit="1" customWidth="1"/>
    <col min="17" max="17" width="14" style="20" bestFit="1" customWidth="1"/>
    <col min="18" max="18" width="13.33203125" style="20" bestFit="1" customWidth="1"/>
    <col min="19" max="19" width="11.44140625" style="20"/>
    <col min="20" max="20" width="4.44140625" style="20" customWidth="1"/>
    <col min="21" max="16384" width="11.44140625" style="20"/>
  </cols>
  <sheetData>
    <row r="2" spans="1:12" s="196" customFormat="1" ht="17.399999999999999" x14ac:dyDescent="0.2">
      <c r="A2" s="195"/>
      <c r="B2" s="184" t="s">
        <v>299</v>
      </c>
      <c r="F2" s="195"/>
      <c r="G2" s="195"/>
      <c r="H2" s="195"/>
      <c r="I2" s="195"/>
      <c r="J2" s="195"/>
      <c r="L2" s="195"/>
    </row>
    <row r="3" spans="1:12" s="196" customFormat="1" ht="13.8" x14ac:dyDescent="0.25">
      <c r="A3" s="195"/>
      <c r="B3" s="185"/>
      <c r="F3" s="195"/>
      <c r="G3" s="195"/>
      <c r="H3" s="195"/>
      <c r="I3" s="195"/>
      <c r="J3" s="195"/>
      <c r="L3" s="195"/>
    </row>
    <row r="4" spans="1:12" x14ac:dyDescent="0.2">
      <c r="B4" s="106"/>
    </row>
    <row r="5" spans="1:12" ht="13.8" x14ac:dyDescent="0.25">
      <c r="B5" s="109" t="s">
        <v>328</v>
      </c>
    </row>
    <row r="7" spans="1:12" x14ac:dyDescent="0.2">
      <c r="B7" s="470" t="s">
        <v>259</v>
      </c>
      <c r="C7" s="470"/>
      <c r="D7" s="470"/>
      <c r="E7" s="470"/>
      <c r="F7" s="470"/>
      <c r="G7" s="470"/>
      <c r="H7" s="470"/>
      <c r="I7" s="470"/>
      <c r="J7" s="470"/>
      <c r="K7" s="470"/>
    </row>
    <row r="8" spans="1:12" ht="22.5" customHeight="1" x14ac:dyDescent="0.2">
      <c r="B8" s="316"/>
      <c r="C8" s="458" t="s">
        <v>248</v>
      </c>
      <c r="D8" s="458" t="s">
        <v>249</v>
      </c>
      <c r="E8" s="458"/>
      <c r="F8" s="458"/>
      <c r="G8" s="480" t="s">
        <v>260</v>
      </c>
      <c r="H8" s="480" t="s">
        <v>261</v>
      </c>
      <c r="I8" s="480" t="s">
        <v>262</v>
      </c>
      <c r="J8" s="480" t="s">
        <v>263</v>
      </c>
      <c r="K8" s="481" t="s">
        <v>264</v>
      </c>
    </row>
    <row r="9" spans="1:12" x14ac:dyDescent="0.2">
      <c r="B9" s="347"/>
      <c r="C9" s="479"/>
      <c r="D9" s="441" t="s">
        <v>256</v>
      </c>
      <c r="E9" s="441" t="s">
        <v>257</v>
      </c>
      <c r="F9" s="441" t="s">
        <v>258</v>
      </c>
      <c r="G9" s="475"/>
      <c r="H9" s="475"/>
      <c r="I9" s="475"/>
      <c r="J9" s="475"/>
      <c r="K9" s="482"/>
    </row>
    <row r="10" spans="1:12" x14ac:dyDescent="0.2">
      <c r="B10" s="265"/>
      <c r="C10" s="321" t="s">
        <v>253</v>
      </c>
      <c r="D10" s="345">
        <f>SUM(D11:D30)</f>
        <v>9.1620000000000008</v>
      </c>
      <c r="E10" s="345">
        <f t="shared" ref="E10:F10" si="0">SUM(E11:E30)</f>
        <v>4.6219999999999999</v>
      </c>
      <c r="F10" s="345">
        <f t="shared" si="0"/>
        <v>76.193105630000005</v>
      </c>
      <c r="G10" s="345">
        <f t="shared" ref="G10:K10" si="1">SUM(G11:G30)</f>
        <v>556.82210401199995</v>
      </c>
      <c r="H10" s="345" t="s">
        <v>17</v>
      </c>
      <c r="I10" s="345">
        <f t="shared" si="1"/>
        <v>647.68956799999989</v>
      </c>
      <c r="J10" s="345">
        <f t="shared" si="1"/>
        <v>3.1487004399999998</v>
      </c>
      <c r="K10" s="346">
        <f t="shared" si="1"/>
        <v>1283.8534780819998</v>
      </c>
    </row>
    <row r="11" spans="1:12" x14ac:dyDescent="0.2">
      <c r="A11" s="20"/>
      <c r="B11" s="273" t="s">
        <v>120</v>
      </c>
      <c r="C11" s="274" t="s">
        <v>182</v>
      </c>
      <c r="D11" s="333" t="s">
        <v>17</v>
      </c>
      <c r="E11" s="333" t="s">
        <v>17</v>
      </c>
      <c r="F11" s="334" t="s">
        <v>17</v>
      </c>
      <c r="G11" s="334" t="s">
        <v>17</v>
      </c>
      <c r="H11" s="334" t="s">
        <v>17</v>
      </c>
      <c r="I11" s="334" t="s">
        <v>17</v>
      </c>
      <c r="J11" s="334" t="s">
        <v>17</v>
      </c>
      <c r="K11" s="335" t="s">
        <v>17</v>
      </c>
      <c r="L11" s="20"/>
    </row>
    <row r="12" spans="1:12" x14ac:dyDescent="0.2">
      <c r="A12" s="20"/>
      <c r="B12" s="273" t="s">
        <v>120</v>
      </c>
      <c r="C12" s="274" t="s">
        <v>183</v>
      </c>
      <c r="D12" s="333" t="s">
        <v>17</v>
      </c>
      <c r="E12" s="333" t="s">
        <v>17</v>
      </c>
      <c r="F12" s="334" t="s">
        <v>17</v>
      </c>
      <c r="G12" s="334" t="s">
        <v>17</v>
      </c>
      <c r="H12" s="334" t="s">
        <v>17</v>
      </c>
      <c r="I12" s="334" t="s">
        <v>17</v>
      </c>
      <c r="J12" s="334" t="s">
        <v>17</v>
      </c>
      <c r="K12" s="335" t="s">
        <v>17</v>
      </c>
      <c r="L12" s="20"/>
    </row>
    <row r="13" spans="1:12" x14ac:dyDescent="0.2">
      <c r="A13" s="20"/>
      <c r="B13" s="273" t="s">
        <v>120</v>
      </c>
      <c r="C13" s="274" t="s">
        <v>121</v>
      </c>
      <c r="D13" s="333" t="s">
        <v>17</v>
      </c>
      <c r="E13" s="333" t="s">
        <v>17</v>
      </c>
      <c r="F13" s="334" t="s">
        <v>17</v>
      </c>
      <c r="G13" s="334" t="s">
        <v>17</v>
      </c>
      <c r="H13" s="334" t="s">
        <v>17</v>
      </c>
      <c r="I13" s="334" t="s">
        <v>17</v>
      </c>
      <c r="J13" s="334" t="s">
        <v>17</v>
      </c>
      <c r="K13" s="335" t="s">
        <v>17</v>
      </c>
      <c r="L13" s="20"/>
    </row>
    <row r="14" spans="1:12" x14ac:dyDescent="0.2">
      <c r="A14" s="20"/>
      <c r="B14" s="273" t="s">
        <v>174</v>
      </c>
      <c r="C14" s="274" t="s">
        <v>184</v>
      </c>
      <c r="D14" s="336" t="s">
        <v>17</v>
      </c>
      <c r="E14" s="336" t="s">
        <v>17</v>
      </c>
      <c r="F14" s="334" t="s">
        <v>17</v>
      </c>
      <c r="G14" s="334" t="s">
        <v>17</v>
      </c>
      <c r="H14" s="334" t="s">
        <v>17</v>
      </c>
      <c r="I14" s="334">
        <v>24.740479999999998</v>
      </c>
      <c r="J14" s="334" t="s">
        <v>17</v>
      </c>
      <c r="K14" s="335">
        <v>24.740479999999998</v>
      </c>
      <c r="L14" s="20"/>
    </row>
    <row r="15" spans="1:12" x14ac:dyDescent="0.2">
      <c r="A15" s="20"/>
      <c r="B15" s="273" t="s">
        <v>175</v>
      </c>
      <c r="C15" s="274" t="s">
        <v>176</v>
      </c>
      <c r="D15" s="336" t="s">
        <v>17</v>
      </c>
      <c r="E15" s="336" t="s">
        <v>17</v>
      </c>
      <c r="F15" s="334" t="s">
        <v>17</v>
      </c>
      <c r="G15" s="334" t="s">
        <v>17</v>
      </c>
      <c r="H15" s="334" t="s">
        <v>17</v>
      </c>
      <c r="I15" s="334" t="s">
        <v>17</v>
      </c>
      <c r="J15" s="334" t="s">
        <v>17</v>
      </c>
      <c r="K15" s="335" t="s">
        <v>17</v>
      </c>
      <c r="L15" s="20"/>
    </row>
    <row r="16" spans="1:12" x14ac:dyDescent="0.2">
      <c r="A16" s="20"/>
      <c r="B16" s="273" t="s">
        <v>124</v>
      </c>
      <c r="C16" s="274" t="s">
        <v>125</v>
      </c>
      <c r="D16" s="336" t="s">
        <v>17</v>
      </c>
      <c r="E16" s="336" t="s">
        <v>17</v>
      </c>
      <c r="F16" s="334" t="s">
        <v>17</v>
      </c>
      <c r="G16" s="334" t="s">
        <v>17</v>
      </c>
      <c r="H16" s="334" t="s">
        <v>17</v>
      </c>
      <c r="I16" s="334">
        <v>465.36381</v>
      </c>
      <c r="J16" s="334" t="s">
        <v>17</v>
      </c>
      <c r="K16" s="335">
        <v>465.36381</v>
      </c>
      <c r="L16" s="20"/>
    </row>
    <row r="17" spans="1:12" x14ac:dyDescent="0.2">
      <c r="A17" s="20"/>
      <c r="B17" s="273" t="s">
        <v>124</v>
      </c>
      <c r="C17" s="274" t="s">
        <v>170</v>
      </c>
      <c r="D17" s="337">
        <v>8.0000000000000002E-3</v>
      </c>
      <c r="E17" s="338">
        <v>4.0000000000000001E-3</v>
      </c>
      <c r="F17" s="339">
        <v>0.20200000000000001</v>
      </c>
      <c r="G17" s="334">
        <v>139.458</v>
      </c>
      <c r="H17" s="334" t="s">
        <v>17</v>
      </c>
      <c r="I17" s="334" t="s">
        <v>17</v>
      </c>
      <c r="J17" s="340">
        <v>6.6000000000000003E-2</v>
      </c>
      <c r="K17" s="335">
        <v>139.726</v>
      </c>
      <c r="L17" s="20"/>
    </row>
    <row r="18" spans="1:12" x14ac:dyDescent="0.2">
      <c r="A18" s="20"/>
      <c r="B18" s="273" t="s">
        <v>124</v>
      </c>
      <c r="C18" s="274" t="s">
        <v>126</v>
      </c>
      <c r="D18" s="336" t="s">
        <v>17</v>
      </c>
      <c r="E18" s="336" t="s">
        <v>17</v>
      </c>
      <c r="F18" s="334" t="s">
        <v>17</v>
      </c>
      <c r="G18" s="334" t="s">
        <v>17</v>
      </c>
      <c r="H18" s="334" t="s">
        <v>17</v>
      </c>
      <c r="I18" s="334">
        <v>3.3077299999999998</v>
      </c>
      <c r="J18" s="334" t="s">
        <v>17</v>
      </c>
      <c r="K18" s="335">
        <v>3.3077299999999998</v>
      </c>
      <c r="L18" s="20"/>
    </row>
    <row r="19" spans="1:12" x14ac:dyDescent="0.2">
      <c r="A19" s="20"/>
      <c r="B19" s="273" t="s">
        <v>171</v>
      </c>
      <c r="C19" s="274" t="s">
        <v>185</v>
      </c>
      <c r="D19" s="336" t="s">
        <v>17</v>
      </c>
      <c r="E19" s="336" t="s">
        <v>17</v>
      </c>
      <c r="F19" s="334" t="s">
        <v>17</v>
      </c>
      <c r="G19" s="334" t="s">
        <v>17</v>
      </c>
      <c r="H19" s="334" t="s">
        <v>17</v>
      </c>
      <c r="I19" s="334" t="s">
        <v>17</v>
      </c>
      <c r="J19" s="334" t="s">
        <v>17</v>
      </c>
      <c r="K19" s="335" t="s">
        <v>17</v>
      </c>
      <c r="L19" s="20"/>
    </row>
    <row r="20" spans="1:12" x14ac:dyDescent="0.2">
      <c r="A20" s="20"/>
      <c r="B20" s="273" t="s">
        <v>172</v>
      </c>
      <c r="C20" s="274" t="s">
        <v>186</v>
      </c>
      <c r="D20" s="336" t="s">
        <v>17</v>
      </c>
      <c r="E20" s="336" t="s">
        <v>17</v>
      </c>
      <c r="F20" s="334" t="s">
        <v>17</v>
      </c>
      <c r="G20" s="334" t="s">
        <v>17</v>
      </c>
      <c r="H20" s="334" t="s">
        <v>17</v>
      </c>
      <c r="I20" s="334" t="s">
        <v>17</v>
      </c>
      <c r="J20" s="334" t="s">
        <v>17</v>
      </c>
      <c r="K20" s="335" t="s">
        <v>17</v>
      </c>
      <c r="L20" s="20"/>
    </row>
    <row r="21" spans="1:12" x14ac:dyDescent="0.2">
      <c r="A21" s="20"/>
      <c r="B21" s="273" t="s">
        <v>173</v>
      </c>
      <c r="C21" s="274" t="s">
        <v>187</v>
      </c>
      <c r="D21" s="336" t="s">
        <v>17</v>
      </c>
      <c r="E21" s="336" t="s">
        <v>17</v>
      </c>
      <c r="F21" s="334" t="s">
        <v>17</v>
      </c>
      <c r="G21" s="334" t="s">
        <v>17</v>
      </c>
      <c r="H21" s="334" t="s">
        <v>17</v>
      </c>
      <c r="I21" s="334" t="s">
        <v>17</v>
      </c>
      <c r="J21" s="334" t="s">
        <v>17</v>
      </c>
      <c r="K21" s="335" t="s">
        <v>17</v>
      </c>
      <c r="L21" s="20"/>
    </row>
    <row r="22" spans="1:12" x14ac:dyDescent="0.2">
      <c r="A22" s="20"/>
      <c r="B22" s="273" t="s">
        <v>122</v>
      </c>
      <c r="C22" s="274" t="s">
        <v>123</v>
      </c>
      <c r="D22" s="336" t="s">
        <v>17</v>
      </c>
      <c r="E22" s="336" t="s">
        <v>17</v>
      </c>
      <c r="F22" s="334" t="s">
        <v>17</v>
      </c>
      <c r="G22" s="334" t="s">
        <v>17</v>
      </c>
      <c r="H22" s="334" t="s">
        <v>17</v>
      </c>
      <c r="I22" s="334" t="s">
        <v>17</v>
      </c>
      <c r="J22" s="334" t="s">
        <v>17</v>
      </c>
      <c r="K22" s="335" t="s">
        <v>17</v>
      </c>
      <c r="L22" s="20"/>
    </row>
    <row r="23" spans="1:12" x14ac:dyDescent="0.2">
      <c r="A23" s="20"/>
      <c r="B23" s="273" t="s">
        <v>127</v>
      </c>
      <c r="C23" s="274" t="s">
        <v>128</v>
      </c>
      <c r="D23" s="336" t="s">
        <v>17</v>
      </c>
      <c r="E23" s="336" t="s">
        <v>17</v>
      </c>
      <c r="F23" s="334" t="s">
        <v>17</v>
      </c>
      <c r="G23" s="334" t="s">
        <v>17</v>
      </c>
      <c r="H23" s="334" t="s">
        <v>17</v>
      </c>
      <c r="I23" s="334">
        <v>26.109258000000001</v>
      </c>
      <c r="J23" s="334" t="s">
        <v>17</v>
      </c>
      <c r="K23" s="335">
        <v>26.109258000000001</v>
      </c>
      <c r="L23" s="20"/>
    </row>
    <row r="24" spans="1:12" x14ac:dyDescent="0.2">
      <c r="A24" s="20"/>
      <c r="B24" s="273" t="s">
        <v>127</v>
      </c>
      <c r="C24" s="274" t="s">
        <v>177</v>
      </c>
      <c r="D24" s="336" t="s">
        <v>17</v>
      </c>
      <c r="E24" s="336" t="s">
        <v>17</v>
      </c>
      <c r="F24" s="334" t="s">
        <v>17</v>
      </c>
      <c r="G24" s="334">
        <v>64.924999999999997</v>
      </c>
      <c r="H24" s="334" t="s">
        <v>17</v>
      </c>
      <c r="I24" s="334" t="s">
        <v>17</v>
      </c>
      <c r="J24" s="334">
        <v>2.6440000000000001</v>
      </c>
      <c r="K24" s="335">
        <v>67.569000000000003</v>
      </c>
      <c r="L24" s="20"/>
    </row>
    <row r="25" spans="1:12" x14ac:dyDescent="0.2">
      <c r="A25" s="20"/>
      <c r="B25" s="273" t="s">
        <v>127</v>
      </c>
      <c r="C25" s="274" t="s">
        <v>188</v>
      </c>
      <c r="D25" s="341">
        <v>0.27100000000000002</v>
      </c>
      <c r="E25" s="341">
        <v>0.13900000000000001</v>
      </c>
      <c r="F25" s="334">
        <v>2.22193</v>
      </c>
      <c r="G25" s="334">
        <v>22.621329999999997</v>
      </c>
      <c r="H25" s="334" t="s">
        <v>17</v>
      </c>
      <c r="I25" s="334" t="s">
        <v>17</v>
      </c>
      <c r="J25" s="334" t="s">
        <v>17</v>
      </c>
      <c r="K25" s="335">
        <v>24.843259999999997</v>
      </c>
      <c r="L25" s="20"/>
    </row>
    <row r="26" spans="1:12" x14ac:dyDescent="0.2">
      <c r="A26" s="20"/>
      <c r="B26" s="273" t="s">
        <v>127</v>
      </c>
      <c r="C26" s="274" t="s">
        <v>129</v>
      </c>
      <c r="D26" s="336" t="s">
        <v>17</v>
      </c>
      <c r="E26" s="336" t="s">
        <v>17</v>
      </c>
      <c r="F26" s="334" t="s">
        <v>17</v>
      </c>
      <c r="G26" s="334" t="s">
        <v>17</v>
      </c>
      <c r="H26" s="334" t="s">
        <v>17</v>
      </c>
      <c r="I26" s="334" t="s">
        <v>17</v>
      </c>
      <c r="J26" s="334" t="s">
        <v>17</v>
      </c>
      <c r="K26" s="335" t="s">
        <v>17</v>
      </c>
      <c r="L26" s="20"/>
    </row>
    <row r="27" spans="1:12" x14ac:dyDescent="0.2">
      <c r="A27" s="20"/>
      <c r="B27" s="273" t="s">
        <v>130</v>
      </c>
      <c r="C27" s="274" t="s">
        <v>131</v>
      </c>
      <c r="D27" s="336" t="s">
        <v>17</v>
      </c>
      <c r="E27" s="336" t="s">
        <v>17</v>
      </c>
      <c r="F27" s="334" t="s">
        <v>17</v>
      </c>
      <c r="G27" s="334" t="s">
        <v>17</v>
      </c>
      <c r="H27" s="334" t="s">
        <v>17</v>
      </c>
      <c r="I27" s="334" t="s">
        <v>17</v>
      </c>
      <c r="J27" s="334" t="s">
        <v>17</v>
      </c>
      <c r="K27" s="335" t="s">
        <v>17</v>
      </c>
      <c r="L27" s="20"/>
    </row>
    <row r="28" spans="1:12" x14ac:dyDescent="0.2">
      <c r="A28" s="20"/>
      <c r="B28" s="273" t="s">
        <v>130</v>
      </c>
      <c r="C28" s="274" t="s">
        <v>151</v>
      </c>
      <c r="D28" s="341">
        <v>8.7940000000000005</v>
      </c>
      <c r="E28" s="341">
        <v>4.3970000000000002</v>
      </c>
      <c r="F28" s="334">
        <v>73.052000000000007</v>
      </c>
      <c r="G28" s="334">
        <v>23.306220000000003</v>
      </c>
      <c r="H28" s="334" t="s">
        <v>17</v>
      </c>
      <c r="I28" s="334">
        <v>123.78787</v>
      </c>
      <c r="J28" s="334" t="s">
        <v>17</v>
      </c>
      <c r="K28" s="335">
        <v>220.14608999999999</v>
      </c>
      <c r="L28" s="20"/>
    </row>
    <row r="29" spans="1:12" x14ac:dyDescent="0.2">
      <c r="A29" s="20"/>
      <c r="B29" s="273" t="s">
        <v>130</v>
      </c>
      <c r="C29" s="274" t="s">
        <v>324</v>
      </c>
      <c r="D29" s="341">
        <v>8.8999999999999996E-2</v>
      </c>
      <c r="E29" s="341">
        <v>8.2000000000000003E-2</v>
      </c>
      <c r="F29" s="334">
        <v>0.71717562999999995</v>
      </c>
      <c r="G29" s="334">
        <v>306.51155401199992</v>
      </c>
      <c r="H29" s="334" t="s">
        <v>17</v>
      </c>
      <c r="I29" s="334">
        <v>4.38042</v>
      </c>
      <c r="J29" s="339">
        <v>0.43870044000000002</v>
      </c>
      <c r="K29" s="335">
        <v>312.04785008199991</v>
      </c>
      <c r="L29" s="20"/>
    </row>
    <row r="30" spans="1:12" x14ac:dyDescent="0.2">
      <c r="A30" s="20"/>
      <c r="B30" s="280" t="s">
        <v>44</v>
      </c>
      <c r="C30" s="281" t="s">
        <v>180</v>
      </c>
      <c r="D30" s="342" t="s">
        <v>17</v>
      </c>
      <c r="E30" s="342" t="s">
        <v>17</v>
      </c>
      <c r="F30" s="343" t="s">
        <v>17</v>
      </c>
      <c r="G30" s="343" t="s">
        <v>17</v>
      </c>
      <c r="H30" s="343" t="s">
        <v>17</v>
      </c>
      <c r="I30" s="343" t="s">
        <v>17</v>
      </c>
      <c r="J30" s="343" t="s">
        <v>17</v>
      </c>
      <c r="K30" s="344" t="s">
        <v>17</v>
      </c>
      <c r="L30" s="20"/>
    </row>
    <row r="31" spans="1:12" x14ac:dyDescent="0.2">
      <c r="B31" s="123" t="s">
        <v>353</v>
      </c>
      <c r="C31" s="81"/>
      <c r="D31" s="33"/>
      <c r="E31" s="33"/>
      <c r="F31" s="34"/>
      <c r="G31" s="34"/>
      <c r="H31" s="34"/>
      <c r="I31" s="34"/>
      <c r="J31" s="34"/>
      <c r="K31" s="33"/>
    </row>
    <row r="32" spans="1:12" x14ac:dyDescent="0.2">
      <c r="B32" s="123" t="s">
        <v>355</v>
      </c>
      <c r="C32" s="81"/>
      <c r="D32" s="33"/>
      <c r="E32" s="33"/>
      <c r="F32" s="34"/>
      <c r="G32" s="34"/>
      <c r="H32" s="34"/>
      <c r="I32" s="34"/>
      <c r="J32" s="34"/>
      <c r="K32" s="33"/>
    </row>
    <row r="33" spans="2:11" x14ac:dyDescent="0.2">
      <c r="B33" s="32"/>
      <c r="C33" s="32"/>
      <c r="D33" s="32"/>
      <c r="E33" s="32"/>
      <c r="K33" s="32"/>
    </row>
    <row r="34" spans="2:11" x14ac:dyDescent="0.2">
      <c r="B34" s="32"/>
      <c r="C34" s="32"/>
      <c r="D34" s="32"/>
      <c r="E34" s="32"/>
      <c r="K34" s="32"/>
    </row>
    <row r="35" spans="2:11" x14ac:dyDescent="0.2">
      <c r="B35" s="32"/>
      <c r="C35" s="32"/>
      <c r="D35" s="32"/>
      <c r="E35" s="32"/>
      <c r="K35" s="32"/>
    </row>
    <row r="36" spans="2:11" x14ac:dyDescent="0.2">
      <c r="B36" s="32"/>
      <c r="C36" s="32"/>
      <c r="D36" s="32"/>
      <c r="E36" s="32"/>
      <c r="K36" s="32"/>
    </row>
    <row r="37" spans="2:11" x14ac:dyDescent="0.2">
      <c r="B37" s="32"/>
      <c r="C37" s="32"/>
      <c r="D37" s="32"/>
      <c r="E37" s="32"/>
      <c r="K37" s="32"/>
    </row>
    <row r="38" spans="2:11" x14ac:dyDescent="0.2">
      <c r="B38" s="32"/>
      <c r="C38" s="32"/>
      <c r="D38" s="32"/>
      <c r="E38" s="32"/>
      <c r="K38" s="32"/>
    </row>
    <row r="39" spans="2:11" x14ac:dyDescent="0.2">
      <c r="B39" s="32"/>
      <c r="C39" s="32"/>
      <c r="D39" s="32"/>
      <c r="E39" s="32"/>
      <c r="K39" s="32"/>
    </row>
    <row r="40" spans="2:11" x14ac:dyDescent="0.2">
      <c r="B40" s="32"/>
      <c r="C40" s="32"/>
      <c r="D40" s="32"/>
      <c r="E40" s="32"/>
      <c r="K40" s="32"/>
    </row>
    <row r="41" spans="2:11" x14ac:dyDescent="0.2">
      <c r="B41" s="32"/>
      <c r="C41" s="32"/>
      <c r="D41" s="32"/>
      <c r="E41" s="32"/>
      <c r="K41" s="32"/>
    </row>
    <row r="42" spans="2:11" x14ac:dyDescent="0.2">
      <c r="B42" s="32"/>
      <c r="C42" s="32"/>
      <c r="D42" s="32"/>
      <c r="E42" s="32"/>
      <c r="K42" s="32"/>
    </row>
    <row r="43" spans="2:11" x14ac:dyDescent="0.2">
      <c r="B43" s="32"/>
      <c r="C43" s="32"/>
      <c r="D43" s="32"/>
      <c r="E43" s="32"/>
      <c r="K43" s="32"/>
    </row>
    <row r="44" spans="2:11" x14ac:dyDescent="0.2">
      <c r="B44" s="32"/>
      <c r="C44" s="32"/>
      <c r="D44" s="32"/>
      <c r="E44" s="32"/>
      <c r="K44" s="32"/>
    </row>
    <row r="45" spans="2:11" x14ac:dyDescent="0.2">
      <c r="B45" s="32"/>
      <c r="C45" s="32"/>
      <c r="D45" s="32"/>
      <c r="E45" s="32"/>
      <c r="K45" s="32"/>
    </row>
    <row r="46" spans="2:11" x14ac:dyDescent="0.2">
      <c r="B46" s="32"/>
      <c r="C46" s="32"/>
      <c r="D46" s="32"/>
      <c r="E46" s="32"/>
      <c r="K46" s="32"/>
    </row>
    <row r="47" spans="2:11" x14ac:dyDescent="0.2">
      <c r="B47" s="32"/>
      <c r="C47" s="32"/>
      <c r="D47" s="32"/>
      <c r="E47" s="32"/>
      <c r="K47" s="32"/>
    </row>
    <row r="48" spans="2:11" x14ac:dyDescent="0.2">
      <c r="B48" s="32"/>
      <c r="C48" s="32"/>
      <c r="D48" s="32"/>
      <c r="E48" s="32"/>
      <c r="K48" s="32"/>
    </row>
    <row r="49" spans="2:11" x14ac:dyDescent="0.2">
      <c r="B49" s="32"/>
      <c r="C49" s="32"/>
      <c r="D49" s="32"/>
      <c r="E49" s="32"/>
      <c r="K49" s="32"/>
    </row>
    <row r="50" spans="2:11" x14ac:dyDescent="0.2">
      <c r="B50" s="32"/>
      <c r="C50" s="32"/>
      <c r="D50" s="32"/>
      <c r="E50" s="32"/>
      <c r="K50" s="32"/>
    </row>
    <row r="51" spans="2:11" x14ac:dyDescent="0.2">
      <c r="B51" s="32"/>
      <c r="C51" s="32"/>
      <c r="D51" s="32"/>
      <c r="E51" s="32"/>
      <c r="K51" s="32"/>
    </row>
  </sheetData>
  <mergeCells count="8">
    <mergeCell ref="B7:K7"/>
    <mergeCell ref="C8:C9"/>
    <mergeCell ref="D8:F8"/>
    <mergeCell ref="H8:H9"/>
    <mergeCell ref="J8:J9"/>
    <mergeCell ref="K8:K9"/>
    <mergeCell ref="I8:I9"/>
    <mergeCell ref="G8:G9"/>
  </mergeCells>
  <pageMargins left="0.7" right="0.7" top="0.75" bottom="0.75" header="0.3" footer="0.3"/>
  <pageSetup paperSize="9" scale="4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B8A3-65A8-4E25-BBF1-B22BCBCFAD7A}">
  <dimension ref="B2:L51"/>
  <sheetViews>
    <sheetView zoomScaleNormal="100" workbookViewId="0">
      <selection activeCell="J81" sqref="J81"/>
    </sheetView>
  </sheetViews>
  <sheetFormatPr baseColWidth="10" defaultColWidth="11.44140625" defaultRowHeight="13.2" x14ac:dyDescent="0.25"/>
  <cols>
    <col min="1" max="1" width="11.44140625" style="3"/>
    <col min="2" max="2" width="35" style="3" customWidth="1"/>
    <col min="3" max="7" width="11" style="5" customWidth="1"/>
    <col min="8" max="8" width="13.5546875" style="5" customWidth="1"/>
    <col min="9" max="9" width="13.5546875" style="8" customWidth="1"/>
    <col min="10" max="16384" width="11.44140625" style="3"/>
  </cols>
  <sheetData>
    <row r="2" spans="2:9" ht="17.399999999999999" x14ac:dyDescent="0.25">
      <c r="B2" s="491" t="s">
        <v>299</v>
      </c>
    </row>
    <row r="3" spans="2:9" ht="13.8" x14ac:dyDescent="0.25">
      <c r="B3" s="492" t="s">
        <v>362</v>
      </c>
    </row>
    <row r="4" spans="2:9" x14ac:dyDescent="0.25">
      <c r="B4" s="106"/>
    </row>
    <row r="5" spans="2:9" x14ac:dyDescent="0.25">
      <c r="B5" s="493" t="s">
        <v>363</v>
      </c>
      <c r="C5" s="493"/>
      <c r="D5" s="493"/>
      <c r="E5" s="493"/>
      <c r="F5" s="493"/>
      <c r="G5" s="493"/>
      <c r="H5" s="493"/>
      <c r="I5" s="493"/>
    </row>
    <row r="6" spans="2:9" ht="14.4" thickBot="1" x14ac:dyDescent="0.3">
      <c r="B6" s="29"/>
    </row>
    <row r="7" spans="2:9" ht="25.95" customHeight="1" x14ac:dyDescent="0.25">
      <c r="B7" s="494" t="s">
        <v>364</v>
      </c>
      <c r="C7" s="495">
        <v>2020</v>
      </c>
      <c r="D7" s="495">
        <v>2021</v>
      </c>
      <c r="E7" s="495">
        <v>2022</v>
      </c>
      <c r="F7" s="495">
        <v>2023</v>
      </c>
      <c r="G7" s="495">
        <v>2024</v>
      </c>
      <c r="H7" s="496" t="s">
        <v>365</v>
      </c>
    </row>
    <row r="8" spans="2:9" ht="17.399999999999999" customHeight="1" x14ac:dyDescent="0.25">
      <c r="B8" s="497" t="s">
        <v>0</v>
      </c>
      <c r="C8" s="498">
        <f t="shared" ref="C8:D8" si="0">+SUM(C9:C14)</f>
        <v>197</v>
      </c>
      <c r="D8" s="498">
        <f t="shared" si="0"/>
        <v>215</v>
      </c>
      <c r="E8" s="498">
        <f>+SUM(E9:E14)</f>
        <v>227</v>
      </c>
      <c r="F8" s="498">
        <f t="shared" ref="F8:G8" si="1">+SUM(F9:F14)</f>
        <v>236</v>
      </c>
      <c r="G8" s="498">
        <f t="shared" si="1"/>
        <v>258</v>
      </c>
      <c r="H8" s="499">
        <f>(G8/F8-1)*100</f>
        <v>9.322033898305083</v>
      </c>
    </row>
    <row r="9" spans="2:9" ht="15.6" customHeight="1" x14ac:dyDescent="0.25">
      <c r="B9" s="500" t="s">
        <v>366</v>
      </c>
      <c r="C9" s="501">
        <v>113</v>
      </c>
      <c r="D9" s="501">
        <v>125</v>
      </c>
      <c r="E9" s="501">
        <v>129</v>
      </c>
      <c r="F9" s="501">
        <v>135</v>
      </c>
      <c r="G9" s="501">
        <v>147</v>
      </c>
      <c r="H9" s="502">
        <f t="shared" ref="H9:H14" si="2">(G9/F9-1)*100</f>
        <v>8.8888888888888786</v>
      </c>
    </row>
    <row r="10" spans="2:9" ht="15.6" customHeight="1" x14ac:dyDescent="0.25">
      <c r="B10" s="500" t="s">
        <v>367</v>
      </c>
      <c r="C10" s="501">
        <v>6</v>
      </c>
      <c r="D10" s="501">
        <v>6</v>
      </c>
      <c r="E10" s="501">
        <v>8</v>
      </c>
      <c r="F10" s="501">
        <v>13</v>
      </c>
      <c r="G10" s="501">
        <v>19</v>
      </c>
      <c r="H10" s="502">
        <f t="shared" si="2"/>
        <v>46.153846153846146</v>
      </c>
    </row>
    <row r="11" spans="2:9" ht="15.6" customHeight="1" x14ac:dyDescent="0.25">
      <c r="B11" s="500" t="s">
        <v>368</v>
      </c>
      <c r="C11" s="501">
        <v>45</v>
      </c>
      <c r="D11" s="501">
        <v>52</v>
      </c>
      <c r="E11" s="501">
        <v>56</v>
      </c>
      <c r="F11" s="501">
        <v>55</v>
      </c>
      <c r="G11" s="501">
        <v>53</v>
      </c>
      <c r="H11" s="502">
        <f t="shared" si="2"/>
        <v>-3.6363636363636376</v>
      </c>
    </row>
    <row r="12" spans="2:9" ht="15.6" customHeight="1" x14ac:dyDescent="0.25">
      <c r="B12" s="500" t="s">
        <v>369</v>
      </c>
      <c r="C12" s="501">
        <v>28</v>
      </c>
      <c r="D12" s="501">
        <v>28</v>
      </c>
      <c r="E12" s="501">
        <v>28</v>
      </c>
      <c r="F12" s="501">
        <v>26</v>
      </c>
      <c r="G12" s="501">
        <v>32</v>
      </c>
      <c r="H12" s="502">
        <f t="shared" si="2"/>
        <v>23.076923076923084</v>
      </c>
    </row>
    <row r="13" spans="2:9" ht="15.6" customHeight="1" x14ac:dyDescent="0.25">
      <c r="B13" s="500" t="s">
        <v>370</v>
      </c>
      <c r="C13" s="501">
        <v>5</v>
      </c>
      <c r="D13" s="501">
        <v>4</v>
      </c>
      <c r="E13" s="501">
        <v>4</v>
      </c>
      <c r="F13" s="501">
        <v>5</v>
      </c>
      <c r="G13" s="501">
        <v>5</v>
      </c>
      <c r="H13" s="502">
        <f t="shared" si="2"/>
        <v>0</v>
      </c>
    </row>
    <row r="14" spans="2:9" ht="15.6" customHeight="1" thickBot="1" x14ac:dyDescent="0.3">
      <c r="B14" s="503" t="s">
        <v>371</v>
      </c>
      <c r="C14" s="504">
        <v>0</v>
      </c>
      <c r="D14" s="504">
        <v>0</v>
      </c>
      <c r="E14" s="504">
        <v>2</v>
      </c>
      <c r="F14" s="504">
        <v>2</v>
      </c>
      <c r="G14" s="504">
        <v>2</v>
      </c>
      <c r="H14" s="505">
        <f t="shared" si="2"/>
        <v>0</v>
      </c>
    </row>
    <row r="15" spans="2:9" ht="24" customHeight="1" x14ac:dyDescent="0.25">
      <c r="B15" s="506" t="s">
        <v>372</v>
      </c>
      <c r="C15" s="506"/>
      <c r="D15" s="506"/>
      <c r="E15" s="506"/>
      <c r="F15" s="506"/>
      <c r="G15" s="506"/>
      <c r="H15" s="506"/>
    </row>
    <row r="16" spans="2:9" x14ac:dyDescent="0.25">
      <c r="B16" s="507" t="s">
        <v>373</v>
      </c>
      <c r="C16" s="507"/>
      <c r="D16" s="507"/>
      <c r="E16" s="507"/>
      <c r="F16" s="507"/>
      <c r="G16" s="507"/>
      <c r="H16" s="507"/>
    </row>
    <row r="17" spans="2:12" x14ac:dyDescent="0.25">
      <c r="B17" s="507" t="s">
        <v>374</v>
      </c>
      <c r="C17" s="507"/>
      <c r="D17" s="507"/>
      <c r="E17" s="507"/>
      <c r="F17" s="507"/>
      <c r="G17" s="507"/>
      <c r="H17" s="507"/>
    </row>
    <row r="20" spans="2:12" x14ac:dyDescent="0.25">
      <c r="B20" s="493" t="s">
        <v>375</v>
      </c>
      <c r="C20" s="493"/>
      <c r="D20" s="493"/>
      <c r="E20" s="493"/>
      <c r="F20" s="493"/>
      <c r="G20" s="493"/>
      <c r="H20" s="493"/>
      <c r="I20" s="493"/>
    </row>
    <row r="21" spans="2:12" ht="13.8" thickBot="1" x14ac:dyDescent="0.3"/>
    <row r="22" spans="2:12" ht="16.2" customHeight="1" x14ac:dyDescent="0.25">
      <c r="B22" s="508" t="s">
        <v>364</v>
      </c>
      <c r="C22" s="509" t="s">
        <v>0</v>
      </c>
      <c r="D22" s="509" t="s">
        <v>376</v>
      </c>
      <c r="E22" s="509"/>
      <c r="F22" s="509"/>
      <c r="G22" s="509"/>
      <c r="H22" s="509"/>
      <c r="I22" s="509"/>
      <c r="J22" s="509"/>
      <c r="K22" s="509"/>
      <c r="L22" s="510"/>
    </row>
    <row r="23" spans="2:12" ht="16.2" customHeight="1" x14ac:dyDescent="0.25">
      <c r="B23" s="511"/>
      <c r="C23" s="512"/>
      <c r="D23" s="513" t="s">
        <v>377</v>
      </c>
      <c r="E23" s="513" t="s">
        <v>378</v>
      </c>
      <c r="F23" s="513" t="s">
        <v>379</v>
      </c>
      <c r="G23" s="513" t="s">
        <v>380</v>
      </c>
      <c r="H23" s="513" t="s">
        <v>222</v>
      </c>
      <c r="I23" s="513" t="s">
        <v>221</v>
      </c>
      <c r="J23" s="513" t="s">
        <v>153</v>
      </c>
      <c r="K23" s="513" t="s">
        <v>381</v>
      </c>
      <c r="L23" s="514" t="s">
        <v>382</v>
      </c>
    </row>
    <row r="24" spans="2:12" ht="16.2" customHeight="1" x14ac:dyDescent="0.25">
      <c r="B24" s="515" t="s">
        <v>0</v>
      </c>
      <c r="C24" s="516">
        <f t="shared" ref="C24:L24" si="3">+SUM(C25:C30)</f>
        <v>258</v>
      </c>
      <c r="D24" s="516">
        <f t="shared" si="3"/>
        <v>106</v>
      </c>
      <c r="E24" s="516">
        <f t="shared" si="3"/>
        <v>98</v>
      </c>
      <c r="F24" s="516">
        <f t="shared" si="3"/>
        <v>2</v>
      </c>
      <c r="G24" s="516">
        <f t="shared" si="3"/>
        <v>1</v>
      </c>
      <c r="H24" s="516">
        <f t="shared" si="3"/>
        <v>16</v>
      </c>
      <c r="I24" s="516">
        <f t="shared" si="3"/>
        <v>18</v>
      </c>
      <c r="J24" s="516">
        <f t="shared" si="3"/>
        <v>13</v>
      </c>
      <c r="K24" s="516">
        <f t="shared" si="3"/>
        <v>1</v>
      </c>
      <c r="L24" s="517">
        <f t="shared" si="3"/>
        <v>3</v>
      </c>
    </row>
    <row r="25" spans="2:12" ht="15.6" customHeight="1" x14ac:dyDescent="0.25">
      <c r="B25" s="518" t="s">
        <v>366</v>
      </c>
      <c r="C25" s="519">
        <f t="shared" ref="C25:C30" si="4">+SUM(D25:L25)</f>
        <v>147</v>
      </c>
      <c r="D25" s="519">
        <v>57</v>
      </c>
      <c r="E25" s="519">
        <v>67</v>
      </c>
      <c r="F25" s="519">
        <v>1</v>
      </c>
      <c r="G25" s="519">
        <v>0</v>
      </c>
      <c r="H25" s="519">
        <v>0</v>
      </c>
      <c r="I25" s="519">
        <v>15</v>
      </c>
      <c r="J25" s="519">
        <v>5</v>
      </c>
      <c r="K25" s="519">
        <v>1</v>
      </c>
      <c r="L25" s="520">
        <v>1</v>
      </c>
    </row>
    <row r="26" spans="2:12" ht="15.6" customHeight="1" x14ac:dyDescent="0.25">
      <c r="B26" s="518" t="s">
        <v>367</v>
      </c>
      <c r="C26" s="519">
        <f t="shared" si="4"/>
        <v>19</v>
      </c>
      <c r="D26" s="519">
        <v>8</v>
      </c>
      <c r="E26" s="519">
        <v>11</v>
      </c>
      <c r="F26" s="519">
        <v>0</v>
      </c>
      <c r="G26" s="519">
        <v>0</v>
      </c>
      <c r="H26" s="519">
        <v>0</v>
      </c>
      <c r="I26" s="519">
        <v>0</v>
      </c>
      <c r="J26" s="519">
        <v>0</v>
      </c>
      <c r="K26" s="519">
        <v>0</v>
      </c>
      <c r="L26" s="520">
        <v>0</v>
      </c>
    </row>
    <row r="27" spans="2:12" ht="15.6" customHeight="1" x14ac:dyDescent="0.25">
      <c r="B27" s="518" t="s">
        <v>368</v>
      </c>
      <c r="C27" s="519">
        <f t="shared" si="4"/>
        <v>53</v>
      </c>
      <c r="D27" s="519">
        <v>33</v>
      </c>
      <c r="E27" s="519">
        <v>17</v>
      </c>
      <c r="F27" s="519">
        <v>1</v>
      </c>
      <c r="G27" s="519">
        <v>1</v>
      </c>
      <c r="H27" s="519">
        <v>0</v>
      </c>
      <c r="I27" s="519">
        <v>1</v>
      </c>
      <c r="J27" s="519">
        <v>0</v>
      </c>
      <c r="K27" s="519">
        <v>0</v>
      </c>
      <c r="L27" s="520">
        <v>0</v>
      </c>
    </row>
    <row r="28" spans="2:12" ht="15.6" customHeight="1" x14ac:dyDescent="0.25">
      <c r="B28" s="518" t="s">
        <v>369</v>
      </c>
      <c r="C28" s="519">
        <f t="shared" si="4"/>
        <v>32</v>
      </c>
      <c r="D28" s="519">
        <v>4</v>
      </c>
      <c r="E28" s="519">
        <v>0</v>
      </c>
      <c r="F28" s="519">
        <v>0</v>
      </c>
      <c r="G28" s="519">
        <v>0</v>
      </c>
      <c r="H28" s="519">
        <v>16</v>
      </c>
      <c r="I28" s="519">
        <v>2</v>
      </c>
      <c r="J28" s="519">
        <v>8</v>
      </c>
      <c r="K28" s="519">
        <v>0</v>
      </c>
      <c r="L28" s="520">
        <v>2</v>
      </c>
    </row>
    <row r="29" spans="2:12" ht="15.6" customHeight="1" x14ac:dyDescent="0.25">
      <c r="B29" s="518" t="s">
        <v>370</v>
      </c>
      <c r="C29" s="519">
        <f t="shared" si="4"/>
        <v>5</v>
      </c>
      <c r="D29" s="519">
        <v>3</v>
      </c>
      <c r="E29" s="519">
        <v>2</v>
      </c>
      <c r="F29" s="519">
        <v>0</v>
      </c>
      <c r="G29" s="519">
        <v>0</v>
      </c>
      <c r="H29" s="519">
        <v>0</v>
      </c>
      <c r="I29" s="519">
        <v>0</v>
      </c>
      <c r="J29" s="519">
        <v>0</v>
      </c>
      <c r="K29" s="519">
        <v>0</v>
      </c>
      <c r="L29" s="520">
        <v>0</v>
      </c>
    </row>
    <row r="30" spans="2:12" ht="15.6" customHeight="1" thickBot="1" x14ac:dyDescent="0.3">
      <c r="B30" s="521" t="s">
        <v>371</v>
      </c>
      <c r="C30" s="522">
        <f t="shared" si="4"/>
        <v>2</v>
      </c>
      <c r="D30" s="522">
        <v>1</v>
      </c>
      <c r="E30" s="522">
        <v>1</v>
      </c>
      <c r="F30" s="522">
        <v>0</v>
      </c>
      <c r="G30" s="522">
        <v>0</v>
      </c>
      <c r="H30" s="522">
        <v>0</v>
      </c>
      <c r="I30" s="522">
        <v>0</v>
      </c>
      <c r="J30" s="522">
        <v>0</v>
      </c>
      <c r="K30" s="522">
        <v>0</v>
      </c>
      <c r="L30" s="523">
        <v>0</v>
      </c>
    </row>
    <row r="31" spans="2:12" x14ac:dyDescent="0.25">
      <c r="B31" s="507" t="s">
        <v>383</v>
      </c>
      <c r="C31" s="507"/>
      <c r="D31" s="507"/>
      <c r="E31" s="507"/>
      <c r="F31" s="507"/>
      <c r="G31" s="507"/>
      <c r="H31" s="507"/>
      <c r="I31" s="507"/>
      <c r="J31" s="507"/>
      <c r="K31" s="507"/>
      <c r="L31" s="507"/>
    </row>
    <row r="32" spans="2:12" x14ac:dyDescent="0.25">
      <c r="B32" s="507" t="s">
        <v>384</v>
      </c>
      <c r="C32" s="507"/>
      <c r="D32" s="507"/>
      <c r="E32" s="507"/>
      <c r="F32" s="507"/>
      <c r="G32" s="507"/>
      <c r="H32" s="507"/>
      <c r="I32" s="507"/>
      <c r="J32" s="507"/>
      <c r="K32" s="507"/>
      <c r="L32" s="507"/>
    </row>
    <row r="33" spans="2:12" x14ac:dyDescent="0.25">
      <c r="B33" s="507" t="s">
        <v>374</v>
      </c>
      <c r="C33" s="507"/>
      <c r="D33" s="507"/>
      <c r="E33" s="507"/>
      <c r="F33" s="507"/>
      <c r="G33" s="507"/>
      <c r="H33" s="507"/>
      <c r="I33" s="507"/>
      <c r="J33" s="507"/>
      <c r="K33" s="507"/>
      <c r="L33" s="507"/>
    </row>
    <row r="36" spans="2:12" x14ac:dyDescent="0.25">
      <c r="B36" s="493" t="s">
        <v>385</v>
      </c>
      <c r="C36" s="493"/>
      <c r="D36" s="493"/>
      <c r="E36" s="493"/>
      <c r="F36" s="493"/>
      <c r="G36" s="493"/>
      <c r="H36" s="493"/>
      <c r="I36" s="493"/>
    </row>
    <row r="37" spans="2:12" ht="13.8" thickBot="1" x14ac:dyDescent="0.3"/>
    <row r="38" spans="2:12" x14ac:dyDescent="0.25">
      <c r="B38" s="524" t="s">
        <v>386</v>
      </c>
      <c r="C38" s="525">
        <v>2020</v>
      </c>
      <c r="D38" s="525">
        <v>2021</v>
      </c>
      <c r="E38" s="525">
        <v>2022</v>
      </c>
      <c r="F38" s="525">
        <v>2023</v>
      </c>
      <c r="G38" s="526">
        <v>2024</v>
      </c>
    </row>
    <row r="39" spans="2:12" x14ac:dyDescent="0.25">
      <c r="B39" s="527" t="s">
        <v>0</v>
      </c>
      <c r="C39" s="528">
        <f>SUM(C40:C44)</f>
        <v>467</v>
      </c>
      <c r="D39" s="528">
        <f t="shared" ref="D39:G39" si="5">SUM(D40:D44)</f>
        <v>503</v>
      </c>
      <c r="E39" s="528">
        <f t="shared" si="5"/>
        <v>552</v>
      </c>
      <c r="F39" s="528">
        <f t="shared" si="5"/>
        <v>515</v>
      </c>
      <c r="G39" s="529">
        <f t="shared" si="5"/>
        <v>563</v>
      </c>
    </row>
    <row r="40" spans="2:12" x14ac:dyDescent="0.25">
      <c r="B40" s="530" t="s">
        <v>387</v>
      </c>
      <c r="C40" s="531">
        <v>428</v>
      </c>
      <c r="D40" s="531">
        <v>457</v>
      </c>
      <c r="E40" s="531">
        <v>504</v>
      </c>
      <c r="F40" s="531">
        <v>465</v>
      </c>
      <c r="G40" s="532">
        <v>505</v>
      </c>
    </row>
    <row r="41" spans="2:12" x14ac:dyDescent="0.25">
      <c r="B41" s="530" t="s">
        <v>388</v>
      </c>
      <c r="C41" s="531">
        <v>24</v>
      </c>
      <c r="D41" s="531">
        <v>28</v>
      </c>
      <c r="E41" s="531">
        <v>30</v>
      </c>
      <c r="F41" s="531">
        <v>32</v>
      </c>
      <c r="G41" s="532">
        <v>37</v>
      </c>
    </row>
    <row r="42" spans="2:12" x14ac:dyDescent="0.25">
      <c r="B42" s="530" t="s">
        <v>389</v>
      </c>
      <c r="C42" s="531">
        <v>1</v>
      </c>
      <c r="D42" s="531">
        <v>2</v>
      </c>
      <c r="E42" s="531">
        <v>2</v>
      </c>
      <c r="F42" s="531">
        <v>2</v>
      </c>
      <c r="G42" s="532">
        <v>3</v>
      </c>
    </row>
    <row r="43" spans="2:12" x14ac:dyDescent="0.25">
      <c r="B43" s="530" t="s">
        <v>390</v>
      </c>
      <c r="C43" s="531">
        <v>5</v>
      </c>
      <c r="D43" s="531">
        <v>5</v>
      </c>
      <c r="E43" s="531">
        <v>5</v>
      </c>
      <c r="F43" s="531">
        <v>5</v>
      </c>
      <c r="G43" s="532">
        <v>5</v>
      </c>
    </row>
    <row r="44" spans="2:12" ht="13.8" thickBot="1" x14ac:dyDescent="0.3">
      <c r="B44" s="533" t="s">
        <v>391</v>
      </c>
      <c r="C44" s="534">
        <v>9</v>
      </c>
      <c r="D44" s="534">
        <v>11</v>
      </c>
      <c r="E44" s="534">
        <v>11</v>
      </c>
      <c r="F44" s="534">
        <v>11</v>
      </c>
      <c r="G44" s="535">
        <v>13</v>
      </c>
    </row>
    <row r="45" spans="2:12" x14ac:dyDescent="0.25">
      <c r="B45" s="536" t="s">
        <v>392</v>
      </c>
      <c r="C45" s="537"/>
      <c r="D45" s="537"/>
      <c r="E45" s="537"/>
      <c r="F45" s="537"/>
      <c r="G45" s="537"/>
    </row>
    <row r="46" spans="2:12" x14ac:dyDescent="0.25">
      <c r="B46" s="536" t="s">
        <v>393</v>
      </c>
      <c r="C46" s="537"/>
      <c r="D46" s="537"/>
      <c r="E46" s="537"/>
      <c r="F46" s="537"/>
      <c r="G46" s="537"/>
    </row>
    <row r="47" spans="2:12" x14ac:dyDescent="0.25">
      <c r="B47" s="536" t="s">
        <v>394</v>
      </c>
      <c r="C47" s="537"/>
      <c r="D47" s="537"/>
      <c r="E47" s="537"/>
      <c r="F47" s="537"/>
      <c r="G47" s="537"/>
    </row>
    <row r="48" spans="2:12" x14ac:dyDescent="0.25">
      <c r="B48" s="536" t="s">
        <v>395</v>
      </c>
      <c r="C48" s="537"/>
      <c r="D48" s="537"/>
      <c r="E48" s="537"/>
      <c r="F48" s="537"/>
      <c r="G48" s="537"/>
    </row>
    <row r="49" spans="2:7" x14ac:dyDescent="0.25">
      <c r="B49" s="536" t="s">
        <v>384</v>
      </c>
      <c r="C49" s="538"/>
      <c r="D49" s="538"/>
      <c r="E49" s="538"/>
      <c r="F49" s="538"/>
      <c r="G49" s="538"/>
    </row>
    <row r="50" spans="2:7" x14ac:dyDescent="0.25">
      <c r="B50" s="536" t="s">
        <v>374</v>
      </c>
      <c r="C50" s="538"/>
      <c r="D50" s="538"/>
      <c r="E50" s="538"/>
      <c r="F50" s="538"/>
      <c r="G50" s="538"/>
    </row>
    <row r="51" spans="2:7" x14ac:dyDescent="0.25">
      <c r="B51" s="539"/>
      <c r="C51" s="539"/>
      <c r="D51" s="539"/>
      <c r="E51" s="539"/>
      <c r="F51" s="539"/>
      <c r="G51" s="539"/>
    </row>
  </sheetData>
  <mergeCells count="12">
    <mergeCell ref="B31:L31"/>
    <mergeCell ref="B32:L32"/>
    <mergeCell ref="B33:L33"/>
    <mergeCell ref="B36:I36"/>
    <mergeCell ref="B5:I5"/>
    <mergeCell ref="B15:H15"/>
    <mergeCell ref="B16:H16"/>
    <mergeCell ref="B17:H17"/>
    <mergeCell ref="B20:I20"/>
    <mergeCell ref="B22:B23"/>
    <mergeCell ref="C22:C23"/>
    <mergeCell ref="D22:L2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3247-115D-4869-9FDB-9AEC8AFA81D6}">
  <dimension ref="B2:J22"/>
  <sheetViews>
    <sheetView zoomScale="130" zoomScaleNormal="130" workbookViewId="0">
      <selection activeCell="I30" sqref="I30"/>
    </sheetView>
  </sheetViews>
  <sheetFormatPr baseColWidth="10" defaultColWidth="11.44140625" defaultRowHeight="13.2" x14ac:dyDescent="0.25"/>
  <cols>
    <col min="1" max="1" width="11.44140625" style="3"/>
    <col min="2" max="2" width="35" style="3" customWidth="1"/>
    <col min="3" max="3" width="13.5546875" style="5" hidden="1" customWidth="1"/>
    <col min="4" max="9" width="13.5546875" style="5" customWidth="1"/>
    <col min="10" max="10" width="13.5546875" style="8" customWidth="1"/>
    <col min="11" max="16384" width="11.44140625" style="3"/>
  </cols>
  <sheetData>
    <row r="2" spans="2:10" s="194" customFormat="1" ht="17.399999999999999" x14ac:dyDescent="0.25">
      <c r="B2" s="184" t="s">
        <v>299</v>
      </c>
      <c r="C2" s="192"/>
      <c r="D2" s="192"/>
      <c r="E2" s="192"/>
      <c r="F2" s="192"/>
      <c r="G2" s="192"/>
      <c r="H2" s="192"/>
      <c r="I2" s="192"/>
      <c r="J2" s="193"/>
    </row>
    <row r="3" spans="2:10" s="194" customFormat="1" ht="13.8" x14ac:dyDescent="0.25">
      <c r="B3" s="185" t="s">
        <v>254</v>
      </c>
      <c r="C3" s="192"/>
      <c r="D3" s="192"/>
      <c r="E3" s="192"/>
      <c r="F3" s="192"/>
      <c r="G3" s="192"/>
      <c r="H3" s="192"/>
      <c r="I3" s="192"/>
      <c r="J3" s="193"/>
    </row>
    <row r="4" spans="2:10" x14ac:dyDescent="0.25">
      <c r="B4" s="106"/>
    </row>
    <row r="5" spans="2:10" ht="13.8" x14ac:dyDescent="0.25">
      <c r="B5" s="109" t="s">
        <v>345</v>
      </c>
    </row>
    <row r="6" spans="2:10" ht="13.8" x14ac:dyDescent="0.25">
      <c r="B6" s="29"/>
    </row>
    <row r="7" spans="2:10" ht="22.8" x14ac:dyDescent="0.25">
      <c r="B7" s="356" t="s">
        <v>204</v>
      </c>
      <c r="C7" s="357">
        <v>2018</v>
      </c>
      <c r="D7" s="357">
        <v>2019</v>
      </c>
      <c r="E7" s="357">
        <v>2020</v>
      </c>
      <c r="F7" s="357">
        <v>2021</v>
      </c>
      <c r="G7" s="357">
        <v>2022</v>
      </c>
      <c r="H7" s="357">
        <v>2023</v>
      </c>
      <c r="I7" s="357">
        <v>2024</v>
      </c>
      <c r="J7" s="358" t="s">
        <v>344</v>
      </c>
    </row>
    <row r="8" spans="2:10" x14ac:dyDescent="0.25">
      <c r="B8" s="359" t="s">
        <v>0</v>
      </c>
      <c r="C8" s="306">
        <f t="shared" ref="C8:I8" si="0">+SUM(C9:C20)</f>
        <v>871</v>
      </c>
      <c r="D8" s="306">
        <f t="shared" si="0"/>
        <v>917</v>
      </c>
      <c r="E8" s="306">
        <f t="shared" si="0"/>
        <v>962</v>
      </c>
      <c r="F8" s="306">
        <f t="shared" si="0"/>
        <v>990</v>
      </c>
      <c r="G8" s="306">
        <f t="shared" si="0"/>
        <v>1022</v>
      </c>
      <c r="H8" s="306">
        <f t="shared" si="0"/>
        <v>1045</v>
      </c>
      <c r="I8" s="306">
        <f t="shared" si="0"/>
        <v>1070</v>
      </c>
      <c r="J8" s="360">
        <f t="shared" ref="J8:J20" si="1">(I8/H8)-1</f>
        <v>2.3923444976076569E-2</v>
      </c>
    </row>
    <row r="9" spans="2:10" x14ac:dyDescent="0.25">
      <c r="B9" s="350" t="s">
        <v>190</v>
      </c>
      <c r="C9" s="351">
        <v>204</v>
      </c>
      <c r="D9" s="351">
        <v>204</v>
      </c>
      <c r="E9" s="351">
        <v>200</v>
      </c>
      <c r="F9" s="351">
        <v>197</v>
      </c>
      <c r="G9" s="351">
        <v>203</v>
      </c>
      <c r="H9" s="351">
        <v>198</v>
      </c>
      <c r="I9" s="351">
        <v>213</v>
      </c>
      <c r="J9" s="352">
        <f t="shared" si="1"/>
        <v>7.575757575757569E-2</v>
      </c>
    </row>
    <row r="10" spans="2:10" x14ac:dyDescent="0.25">
      <c r="B10" s="350" t="s">
        <v>205</v>
      </c>
      <c r="C10" s="351">
        <v>55</v>
      </c>
      <c r="D10" s="351">
        <v>48</v>
      </c>
      <c r="E10" s="351">
        <v>46</v>
      </c>
      <c r="F10" s="351">
        <v>42</v>
      </c>
      <c r="G10" s="351">
        <v>42</v>
      </c>
      <c r="H10" s="351">
        <v>38</v>
      </c>
      <c r="I10" s="351">
        <v>37</v>
      </c>
      <c r="J10" s="352">
        <f t="shared" si="1"/>
        <v>-2.6315789473684181E-2</v>
      </c>
    </row>
    <row r="11" spans="2:10" x14ac:dyDescent="0.25">
      <c r="B11" s="350" t="s">
        <v>206</v>
      </c>
      <c r="C11" s="351">
        <v>38</v>
      </c>
      <c r="D11" s="351">
        <v>42</v>
      </c>
      <c r="E11" s="351">
        <v>43</v>
      </c>
      <c r="F11" s="351">
        <v>43</v>
      </c>
      <c r="G11" s="351">
        <v>47</v>
      </c>
      <c r="H11" s="351">
        <v>45</v>
      </c>
      <c r="I11" s="351">
        <v>48</v>
      </c>
      <c r="J11" s="352">
        <f t="shared" si="1"/>
        <v>6.6666666666666652E-2</v>
      </c>
    </row>
    <row r="12" spans="2:10" x14ac:dyDescent="0.25">
      <c r="B12" s="350" t="s">
        <v>193</v>
      </c>
      <c r="C12" s="351">
        <v>5</v>
      </c>
      <c r="D12" s="351">
        <v>6</v>
      </c>
      <c r="E12" s="351">
        <v>6</v>
      </c>
      <c r="F12" s="351">
        <v>6</v>
      </c>
      <c r="G12" s="351">
        <v>5</v>
      </c>
      <c r="H12" s="351">
        <v>8</v>
      </c>
      <c r="I12" s="351">
        <v>7</v>
      </c>
      <c r="J12" s="352">
        <f t="shared" si="1"/>
        <v>-0.125</v>
      </c>
    </row>
    <row r="13" spans="2:10" x14ac:dyDescent="0.25">
      <c r="B13" s="350" t="s">
        <v>207</v>
      </c>
      <c r="C13" s="351">
        <v>55</v>
      </c>
      <c r="D13" s="351">
        <v>62</v>
      </c>
      <c r="E13" s="351">
        <v>64</v>
      </c>
      <c r="F13" s="351">
        <v>65</v>
      </c>
      <c r="G13" s="351">
        <v>75</v>
      </c>
      <c r="H13" s="351">
        <v>79</v>
      </c>
      <c r="I13" s="351">
        <v>75</v>
      </c>
      <c r="J13" s="352">
        <f t="shared" si="1"/>
        <v>-5.0632911392405111E-2</v>
      </c>
    </row>
    <row r="14" spans="2:10" x14ac:dyDescent="0.25">
      <c r="B14" s="350" t="s">
        <v>208</v>
      </c>
      <c r="C14" s="351">
        <v>200</v>
      </c>
      <c r="D14" s="351">
        <v>211</v>
      </c>
      <c r="E14" s="351">
        <v>234</v>
      </c>
      <c r="F14" s="351">
        <v>247</v>
      </c>
      <c r="G14" s="351">
        <v>256</v>
      </c>
      <c r="H14" s="351">
        <v>277</v>
      </c>
      <c r="I14" s="351">
        <v>287</v>
      </c>
      <c r="J14" s="352">
        <f t="shared" si="1"/>
        <v>3.6101083032491044E-2</v>
      </c>
    </row>
    <row r="15" spans="2:10" x14ac:dyDescent="0.25">
      <c r="B15" s="350" t="s">
        <v>194</v>
      </c>
      <c r="C15" s="351">
        <v>38</v>
      </c>
      <c r="D15" s="351">
        <v>43</v>
      </c>
      <c r="E15" s="351">
        <v>44</v>
      </c>
      <c r="F15" s="351">
        <v>46</v>
      </c>
      <c r="G15" s="351">
        <v>53</v>
      </c>
      <c r="H15" s="351">
        <v>55</v>
      </c>
      <c r="I15" s="351">
        <v>58</v>
      </c>
      <c r="J15" s="352">
        <f t="shared" si="1"/>
        <v>5.4545454545454453E-2</v>
      </c>
    </row>
    <row r="16" spans="2:10" x14ac:dyDescent="0.25">
      <c r="B16" s="350" t="s">
        <v>191</v>
      </c>
      <c r="C16" s="351">
        <v>45</v>
      </c>
      <c r="D16" s="351">
        <v>56</v>
      </c>
      <c r="E16" s="351">
        <v>63</v>
      </c>
      <c r="F16" s="351">
        <v>66</v>
      </c>
      <c r="G16" s="351">
        <v>58</v>
      </c>
      <c r="H16" s="351">
        <v>59</v>
      </c>
      <c r="I16" s="351">
        <v>59</v>
      </c>
      <c r="J16" s="352">
        <f t="shared" si="1"/>
        <v>0</v>
      </c>
    </row>
    <row r="17" spans="2:10" x14ac:dyDescent="0.25">
      <c r="B17" s="350" t="s">
        <v>209</v>
      </c>
      <c r="C17" s="351">
        <v>67</v>
      </c>
      <c r="D17" s="351">
        <v>72</v>
      </c>
      <c r="E17" s="351">
        <v>77</v>
      </c>
      <c r="F17" s="351">
        <v>83</v>
      </c>
      <c r="G17" s="351">
        <v>91</v>
      </c>
      <c r="H17" s="351">
        <v>93</v>
      </c>
      <c r="I17" s="351">
        <v>100</v>
      </c>
      <c r="J17" s="352">
        <f t="shared" si="1"/>
        <v>7.5268817204301008E-2</v>
      </c>
    </row>
    <row r="18" spans="2:10" x14ac:dyDescent="0.25">
      <c r="B18" s="350" t="s">
        <v>192</v>
      </c>
      <c r="C18" s="351">
        <v>43</v>
      </c>
      <c r="D18" s="351">
        <v>45</v>
      </c>
      <c r="E18" s="351">
        <v>49</v>
      </c>
      <c r="F18" s="351">
        <v>57</v>
      </c>
      <c r="G18" s="351">
        <v>51</v>
      </c>
      <c r="H18" s="351">
        <v>50</v>
      </c>
      <c r="I18" s="351">
        <v>39</v>
      </c>
      <c r="J18" s="352">
        <f t="shared" si="1"/>
        <v>-0.21999999999999997</v>
      </c>
    </row>
    <row r="19" spans="2:10" x14ac:dyDescent="0.25">
      <c r="B19" s="350" t="s">
        <v>210</v>
      </c>
      <c r="C19" s="351">
        <v>88</v>
      </c>
      <c r="D19" s="351">
        <v>88</v>
      </c>
      <c r="E19" s="351">
        <v>92</v>
      </c>
      <c r="F19" s="351">
        <v>97</v>
      </c>
      <c r="G19" s="351">
        <v>94</v>
      </c>
      <c r="H19" s="351">
        <v>93</v>
      </c>
      <c r="I19" s="351">
        <v>91</v>
      </c>
      <c r="J19" s="352">
        <f t="shared" si="1"/>
        <v>-2.1505376344086002E-2</v>
      </c>
    </row>
    <row r="20" spans="2:10" x14ac:dyDescent="0.25">
      <c r="B20" s="353" t="s">
        <v>297</v>
      </c>
      <c r="C20" s="354">
        <v>33</v>
      </c>
      <c r="D20" s="354">
        <v>40</v>
      </c>
      <c r="E20" s="354">
        <v>44</v>
      </c>
      <c r="F20" s="354">
        <v>41</v>
      </c>
      <c r="G20" s="354">
        <v>47</v>
      </c>
      <c r="H20" s="354">
        <v>50</v>
      </c>
      <c r="I20" s="354">
        <v>56</v>
      </c>
      <c r="J20" s="355">
        <f t="shared" si="1"/>
        <v>0.12000000000000011</v>
      </c>
    </row>
    <row r="21" spans="2:10" x14ac:dyDescent="0.25">
      <c r="B21" s="405" t="s">
        <v>352</v>
      </c>
      <c r="J21" s="6"/>
    </row>
    <row r="22" spans="2:10" x14ac:dyDescent="0.25">
      <c r="B22" s="405" t="s">
        <v>298</v>
      </c>
      <c r="J22" s="5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6E3F0-8082-4556-98F8-208D7A294FA7}">
  <dimension ref="B2:S35"/>
  <sheetViews>
    <sheetView zoomScaleNormal="100" workbookViewId="0">
      <selection activeCell="R37" sqref="R37"/>
    </sheetView>
  </sheetViews>
  <sheetFormatPr baseColWidth="10" defaultColWidth="11.44140625" defaultRowHeight="13.2" x14ac:dyDescent="0.25"/>
  <cols>
    <col min="1" max="1" width="11.44140625" style="28"/>
    <col min="2" max="2" width="18.33203125" style="28" customWidth="1"/>
    <col min="3" max="3" width="10.88671875" style="28" customWidth="1"/>
    <col min="4" max="4" width="7.44140625" style="28" customWidth="1"/>
    <col min="5" max="5" width="17.88671875" style="28" bestFit="1" customWidth="1"/>
    <col min="6" max="6" width="11.44140625" style="28"/>
    <col min="7" max="7" width="12.109375" style="28" customWidth="1"/>
    <col min="8" max="15" width="7" style="28" customWidth="1"/>
    <col min="16" max="16" width="7.6640625" style="28" customWidth="1"/>
    <col min="17" max="17" width="11.44140625" style="28"/>
    <col min="18" max="18" width="6.88671875" style="28" customWidth="1"/>
    <col min="19" max="31" width="11.44140625" style="28"/>
    <col min="32" max="32" width="11.44140625" style="28" customWidth="1"/>
    <col min="33" max="16384" width="11.44140625" style="28"/>
  </cols>
  <sheetData>
    <row r="2" spans="2:19" s="190" customFormat="1" ht="17.399999999999999" x14ac:dyDescent="0.25">
      <c r="B2" s="184" t="s">
        <v>299</v>
      </c>
      <c r="C2" s="189"/>
      <c r="D2" s="189"/>
    </row>
    <row r="3" spans="2:19" s="190" customFormat="1" ht="13.8" x14ac:dyDescent="0.25">
      <c r="B3" s="185" t="s">
        <v>254</v>
      </c>
      <c r="C3" s="191"/>
      <c r="D3" s="191"/>
    </row>
    <row r="4" spans="2:19" x14ac:dyDescent="0.25">
      <c r="B4" s="106"/>
      <c r="C4" s="20"/>
      <c r="D4" s="20"/>
    </row>
    <row r="5" spans="2:19" ht="13.8" x14ac:dyDescent="0.25">
      <c r="B5" s="108" t="s">
        <v>346</v>
      </c>
      <c r="C5" s="29"/>
      <c r="D5" s="29"/>
    </row>
    <row r="6" spans="2:19" x14ac:dyDescent="0.2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19" x14ac:dyDescent="0.25">
      <c r="B7" s="484" t="s">
        <v>189</v>
      </c>
      <c r="C7" s="483" t="s">
        <v>18</v>
      </c>
      <c r="D7" s="487" t="s">
        <v>11</v>
      </c>
      <c r="E7" s="489" t="s">
        <v>190</v>
      </c>
      <c r="F7" s="489" t="s">
        <v>205</v>
      </c>
      <c r="G7" s="483" t="s">
        <v>211</v>
      </c>
      <c r="H7" s="483"/>
      <c r="I7" s="483"/>
      <c r="J7" s="483"/>
      <c r="K7" s="483"/>
      <c r="L7" s="483"/>
      <c r="M7" s="483"/>
      <c r="N7" s="483"/>
      <c r="O7" s="483"/>
      <c r="P7" s="362"/>
    </row>
    <row r="8" spans="2:19" ht="83.25" customHeight="1" x14ac:dyDescent="0.25">
      <c r="B8" s="485"/>
      <c r="C8" s="486"/>
      <c r="D8" s="488" t="s">
        <v>11</v>
      </c>
      <c r="E8" s="490"/>
      <c r="F8" s="490"/>
      <c r="G8" s="442" t="s">
        <v>206</v>
      </c>
      <c r="H8" s="442" t="s">
        <v>193</v>
      </c>
      <c r="I8" s="442" t="s">
        <v>207</v>
      </c>
      <c r="J8" s="442" t="s">
        <v>208</v>
      </c>
      <c r="K8" s="442" t="s">
        <v>351</v>
      </c>
      <c r="L8" s="442" t="s">
        <v>191</v>
      </c>
      <c r="M8" s="442" t="s">
        <v>209</v>
      </c>
      <c r="N8" s="442" t="s">
        <v>192</v>
      </c>
      <c r="O8" s="442" t="s">
        <v>210</v>
      </c>
      <c r="P8" s="363" t="s">
        <v>212</v>
      </c>
    </row>
    <row r="9" spans="2:19" x14ac:dyDescent="0.25">
      <c r="B9" s="364" t="s">
        <v>18</v>
      </c>
      <c r="C9" s="365">
        <f>+SUM(C10:C32)</f>
        <v>1070</v>
      </c>
      <c r="D9" s="361">
        <v>1</v>
      </c>
      <c r="E9" s="366">
        <f t="shared" ref="E9:P9" si="0">+SUM(E10:E32)</f>
        <v>213</v>
      </c>
      <c r="F9" s="366">
        <f t="shared" si="0"/>
        <v>37</v>
      </c>
      <c r="G9" s="366">
        <f t="shared" si="0"/>
        <v>48</v>
      </c>
      <c r="H9" s="366">
        <f t="shared" si="0"/>
        <v>7</v>
      </c>
      <c r="I9" s="366">
        <f t="shared" si="0"/>
        <v>75</v>
      </c>
      <c r="J9" s="366">
        <f t="shared" si="0"/>
        <v>287</v>
      </c>
      <c r="K9" s="366">
        <f t="shared" si="0"/>
        <v>58</v>
      </c>
      <c r="L9" s="366">
        <f t="shared" si="0"/>
        <v>59</v>
      </c>
      <c r="M9" s="366">
        <f t="shared" si="0"/>
        <v>100</v>
      </c>
      <c r="N9" s="366">
        <f t="shared" si="0"/>
        <v>39</v>
      </c>
      <c r="O9" s="366">
        <f t="shared" si="0"/>
        <v>91</v>
      </c>
      <c r="P9" s="367">
        <f t="shared" si="0"/>
        <v>56</v>
      </c>
    </row>
    <row r="10" spans="2:19" x14ac:dyDescent="0.25">
      <c r="B10" s="368" t="s">
        <v>195</v>
      </c>
      <c r="C10" s="369">
        <v>2</v>
      </c>
      <c r="D10" s="122">
        <f t="shared" ref="D10:D32" si="1">+C10/C$9</f>
        <v>1.869158878504673E-3</v>
      </c>
      <c r="E10" s="369">
        <v>2</v>
      </c>
      <c r="F10" s="369" t="s">
        <v>17</v>
      </c>
      <c r="G10" s="369" t="s">
        <v>17</v>
      </c>
      <c r="H10" s="369" t="s">
        <v>17</v>
      </c>
      <c r="I10" s="369" t="s">
        <v>17</v>
      </c>
      <c r="J10" s="369" t="s">
        <v>17</v>
      </c>
      <c r="K10" s="369" t="s">
        <v>17</v>
      </c>
      <c r="L10" s="369" t="s">
        <v>17</v>
      </c>
      <c r="M10" s="369" t="s">
        <v>17</v>
      </c>
      <c r="N10" s="369" t="s">
        <v>17</v>
      </c>
      <c r="O10" s="369" t="s">
        <v>17</v>
      </c>
      <c r="P10" s="370" t="s">
        <v>17</v>
      </c>
      <c r="S10" s="30"/>
    </row>
    <row r="11" spans="2:19" x14ac:dyDescent="0.25">
      <c r="B11" s="368" t="s">
        <v>196</v>
      </c>
      <c r="C11" s="369">
        <v>49</v>
      </c>
      <c r="D11" s="122">
        <f t="shared" si="1"/>
        <v>4.5794392523364487E-2</v>
      </c>
      <c r="E11" s="369">
        <v>7</v>
      </c>
      <c r="F11" s="369" t="s">
        <v>17</v>
      </c>
      <c r="G11" s="369">
        <v>4</v>
      </c>
      <c r="H11" s="369" t="s">
        <v>17</v>
      </c>
      <c r="I11" s="369">
        <v>3</v>
      </c>
      <c r="J11" s="369">
        <v>16</v>
      </c>
      <c r="K11" s="369" t="s">
        <v>17</v>
      </c>
      <c r="L11" s="369">
        <v>3</v>
      </c>
      <c r="M11" s="369">
        <v>8</v>
      </c>
      <c r="N11" s="369">
        <v>4</v>
      </c>
      <c r="O11" s="369">
        <v>4</v>
      </c>
      <c r="P11" s="370" t="s">
        <v>17</v>
      </c>
      <c r="S11" s="30"/>
    </row>
    <row r="12" spans="2:19" x14ac:dyDescent="0.25">
      <c r="B12" s="368" t="s">
        <v>42</v>
      </c>
      <c r="C12" s="369">
        <v>100</v>
      </c>
      <c r="D12" s="122">
        <f t="shared" si="1"/>
        <v>9.3457943925233641E-2</v>
      </c>
      <c r="E12" s="369">
        <v>20</v>
      </c>
      <c r="F12" s="369">
        <v>2</v>
      </c>
      <c r="G12" s="369">
        <v>4</v>
      </c>
      <c r="H12" s="369" t="s">
        <v>17</v>
      </c>
      <c r="I12" s="369">
        <v>8</v>
      </c>
      <c r="J12" s="369">
        <v>28</v>
      </c>
      <c r="K12" s="369" t="s">
        <v>17</v>
      </c>
      <c r="L12" s="369">
        <v>6</v>
      </c>
      <c r="M12" s="369">
        <v>15</v>
      </c>
      <c r="N12" s="369">
        <v>6</v>
      </c>
      <c r="O12" s="369">
        <v>9</v>
      </c>
      <c r="P12" s="370">
        <v>2</v>
      </c>
      <c r="S12" s="30"/>
    </row>
    <row r="13" spans="2:19" x14ac:dyDescent="0.25">
      <c r="B13" s="368" t="s">
        <v>156</v>
      </c>
      <c r="C13" s="369">
        <v>11</v>
      </c>
      <c r="D13" s="122">
        <f t="shared" si="1"/>
        <v>1.0280373831775701E-2</v>
      </c>
      <c r="E13" s="369">
        <v>10</v>
      </c>
      <c r="F13" s="369">
        <v>1</v>
      </c>
      <c r="G13" s="369" t="s">
        <v>17</v>
      </c>
      <c r="H13" s="369" t="s">
        <v>17</v>
      </c>
      <c r="I13" s="369" t="s">
        <v>17</v>
      </c>
      <c r="J13" s="369" t="s">
        <v>17</v>
      </c>
      <c r="K13" s="369" t="s">
        <v>17</v>
      </c>
      <c r="L13" s="369" t="s">
        <v>17</v>
      </c>
      <c r="M13" s="369" t="s">
        <v>17</v>
      </c>
      <c r="N13" s="369" t="s">
        <v>17</v>
      </c>
      <c r="O13" s="369" t="s">
        <v>17</v>
      </c>
      <c r="P13" s="370" t="s">
        <v>17</v>
      </c>
      <c r="S13" s="30"/>
    </row>
    <row r="14" spans="2:19" x14ac:dyDescent="0.25">
      <c r="B14" s="368" t="s">
        <v>197</v>
      </c>
      <c r="C14" s="369">
        <v>70</v>
      </c>
      <c r="D14" s="122">
        <f t="shared" si="1"/>
        <v>6.5420560747663545E-2</v>
      </c>
      <c r="E14" s="369">
        <v>14</v>
      </c>
      <c r="F14" s="369">
        <v>3</v>
      </c>
      <c r="G14" s="369">
        <v>4</v>
      </c>
      <c r="H14" s="371" t="s">
        <v>17</v>
      </c>
      <c r="I14" s="369">
        <v>3</v>
      </c>
      <c r="J14" s="369">
        <v>21</v>
      </c>
      <c r="K14" s="371" t="s">
        <v>17</v>
      </c>
      <c r="L14" s="369">
        <v>7</v>
      </c>
      <c r="M14" s="369">
        <v>10</v>
      </c>
      <c r="N14" s="369">
        <v>4</v>
      </c>
      <c r="O14" s="369">
        <v>4</v>
      </c>
      <c r="P14" s="372" t="s">
        <v>17</v>
      </c>
      <c r="S14" s="30"/>
    </row>
    <row r="15" spans="2:19" x14ac:dyDescent="0.25">
      <c r="B15" s="368" t="s">
        <v>79</v>
      </c>
      <c r="C15" s="369">
        <v>2</v>
      </c>
      <c r="D15" s="122">
        <f t="shared" si="1"/>
        <v>1.869158878504673E-3</v>
      </c>
      <c r="E15" s="369">
        <v>2</v>
      </c>
      <c r="F15" s="369" t="s">
        <v>17</v>
      </c>
      <c r="G15" s="369" t="s">
        <v>17</v>
      </c>
      <c r="H15" s="369" t="s">
        <v>17</v>
      </c>
      <c r="I15" s="369" t="s">
        <v>17</v>
      </c>
      <c r="J15" s="369" t="s">
        <v>17</v>
      </c>
      <c r="K15" s="369" t="s">
        <v>17</v>
      </c>
      <c r="L15" s="369" t="s">
        <v>17</v>
      </c>
      <c r="M15" s="369" t="s">
        <v>17</v>
      </c>
      <c r="N15" s="369" t="s">
        <v>17</v>
      </c>
      <c r="O15" s="369" t="s">
        <v>17</v>
      </c>
      <c r="P15" s="370" t="s">
        <v>17</v>
      </c>
      <c r="S15" s="30"/>
    </row>
    <row r="16" spans="2:19" x14ac:dyDescent="0.25">
      <c r="B16" s="368" t="s">
        <v>90</v>
      </c>
      <c r="C16" s="369">
        <v>4</v>
      </c>
      <c r="D16" s="122">
        <f t="shared" si="1"/>
        <v>3.7383177570093459E-3</v>
      </c>
      <c r="E16" s="369">
        <v>4</v>
      </c>
      <c r="F16" s="369" t="s">
        <v>17</v>
      </c>
      <c r="G16" s="369" t="s">
        <v>17</v>
      </c>
      <c r="H16" s="369" t="s">
        <v>17</v>
      </c>
      <c r="I16" s="369" t="s">
        <v>17</v>
      </c>
      <c r="J16" s="369" t="s">
        <v>17</v>
      </c>
      <c r="K16" s="369" t="s">
        <v>17</v>
      </c>
      <c r="L16" s="369" t="s">
        <v>17</v>
      </c>
      <c r="M16" s="369" t="s">
        <v>17</v>
      </c>
      <c r="N16" s="369" t="s">
        <v>17</v>
      </c>
      <c r="O16" s="369" t="s">
        <v>17</v>
      </c>
      <c r="P16" s="370" t="s">
        <v>17</v>
      </c>
      <c r="S16" s="30"/>
    </row>
    <row r="17" spans="2:19" x14ac:dyDescent="0.25">
      <c r="B17" s="368" t="s">
        <v>198</v>
      </c>
      <c r="C17" s="369">
        <v>20</v>
      </c>
      <c r="D17" s="122">
        <f t="shared" si="1"/>
        <v>1.8691588785046728E-2</v>
      </c>
      <c r="E17" s="369">
        <v>17</v>
      </c>
      <c r="F17" s="369">
        <v>3</v>
      </c>
      <c r="G17" s="369" t="s">
        <v>17</v>
      </c>
      <c r="H17" s="369" t="s">
        <v>17</v>
      </c>
      <c r="I17" s="369" t="s">
        <v>17</v>
      </c>
      <c r="J17" s="369" t="s">
        <v>17</v>
      </c>
      <c r="K17" s="369" t="s">
        <v>17</v>
      </c>
      <c r="L17" s="369" t="s">
        <v>17</v>
      </c>
      <c r="M17" s="369" t="s">
        <v>17</v>
      </c>
      <c r="N17" s="369" t="s">
        <v>17</v>
      </c>
      <c r="O17" s="369" t="s">
        <v>17</v>
      </c>
      <c r="P17" s="370" t="s">
        <v>17</v>
      </c>
      <c r="S17" s="30"/>
    </row>
    <row r="18" spans="2:19" x14ac:dyDescent="0.25">
      <c r="B18" s="368" t="s">
        <v>153</v>
      </c>
      <c r="C18" s="369">
        <v>362</v>
      </c>
      <c r="D18" s="122">
        <f t="shared" si="1"/>
        <v>0.3383177570093458</v>
      </c>
      <c r="E18" s="369">
        <v>37</v>
      </c>
      <c r="F18" s="369">
        <v>1</v>
      </c>
      <c r="G18" s="369">
        <v>16</v>
      </c>
      <c r="H18" s="369">
        <v>4</v>
      </c>
      <c r="I18" s="369">
        <v>39</v>
      </c>
      <c r="J18" s="369">
        <v>137</v>
      </c>
      <c r="K18" s="369" t="s">
        <v>17</v>
      </c>
      <c r="L18" s="369">
        <v>27</v>
      </c>
      <c r="M18" s="369">
        <v>39</v>
      </c>
      <c r="N18" s="369">
        <v>9</v>
      </c>
      <c r="O18" s="369">
        <v>52</v>
      </c>
      <c r="P18" s="370">
        <v>1</v>
      </c>
      <c r="S18" s="30"/>
    </row>
    <row r="19" spans="2:19" x14ac:dyDescent="0.25">
      <c r="B19" s="368" t="s">
        <v>43</v>
      </c>
      <c r="C19" s="369">
        <v>96</v>
      </c>
      <c r="D19" s="122">
        <f t="shared" si="1"/>
        <v>8.9719626168224292E-2</v>
      </c>
      <c r="E19" s="369">
        <v>16</v>
      </c>
      <c r="F19" s="369" t="s">
        <v>17</v>
      </c>
      <c r="G19" s="369">
        <v>3</v>
      </c>
      <c r="H19" s="369">
        <v>1</v>
      </c>
      <c r="I19" s="369">
        <v>7</v>
      </c>
      <c r="J19" s="369">
        <v>34</v>
      </c>
      <c r="K19" s="369" t="s">
        <v>17</v>
      </c>
      <c r="L19" s="369">
        <v>6</v>
      </c>
      <c r="M19" s="369">
        <v>13</v>
      </c>
      <c r="N19" s="369">
        <v>6</v>
      </c>
      <c r="O19" s="369">
        <v>10</v>
      </c>
      <c r="P19" s="370" t="s">
        <v>17</v>
      </c>
      <c r="S19" s="30"/>
    </row>
    <row r="20" spans="2:19" x14ac:dyDescent="0.25">
      <c r="B20" s="368" t="s">
        <v>157</v>
      </c>
      <c r="C20" s="369">
        <v>3</v>
      </c>
      <c r="D20" s="122">
        <f t="shared" si="1"/>
        <v>2.8037383177570091E-3</v>
      </c>
      <c r="E20" s="369">
        <v>2</v>
      </c>
      <c r="F20" s="369">
        <v>1</v>
      </c>
      <c r="G20" s="369" t="s">
        <v>17</v>
      </c>
      <c r="H20" s="369" t="s">
        <v>17</v>
      </c>
      <c r="I20" s="369" t="s">
        <v>17</v>
      </c>
      <c r="J20" s="369" t="s">
        <v>17</v>
      </c>
      <c r="K20" s="369" t="s">
        <v>17</v>
      </c>
      <c r="L20" s="369" t="s">
        <v>17</v>
      </c>
      <c r="M20" s="369" t="s">
        <v>17</v>
      </c>
      <c r="N20" s="369" t="s">
        <v>17</v>
      </c>
      <c r="O20" s="369" t="s">
        <v>17</v>
      </c>
      <c r="P20" s="370" t="s">
        <v>17</v>
      </c>
      <c r="S20" s="30"/>
    </row>
    <row r="21" spans="2:19" x14ac:dyDescent="0.25">
      <c r="B21" s="368" t="s">
        <v>199</v>
      </c>
      <c r="C21" s="369">
        <v>4</v>
      </c>
      <c r="D21" s="122">
        <f t="shared" si="1"/>
        <v>3.7383177570093459E-3</v>
      </c>
      <c r="E21" s="369">
        <v>4</v>
      </c>
      <c r="F21" s="369" t="s">
        <v>17</v>
      </c>
      <c r="G21" s="369" t="s">
        <v>17</v>
      </c>
      <c r="H21" s="369" t="s">
        <v>17</v>
      </c>
      <c r="I21" s="369" t="s">
        <v>17</v>
      </c>
      <c r="J21" s="369" t="s">
        <v>17</v>
      </c>
      <c r="K21" s="369" t="s">
        <v>17</v>
      </c>
      <c r="L21" s="369" t="s">
        <v>17</v>
      </c>
      <c r="M21" s="369" t="s">
        <v>17</v>
      </c>
      <c r="N21" s="369" t="s">
        <v>17</v>
      </c>
      <c r="O21" s="369" t="s">
        <v>17</v>
      </c>
      <c r="P21" s="370" t="s">
        <v>17</v>
      </c>
      <c r="S21" s="30"/>
    </row>
    <row r="22" spans="2:19" x14ac:dyDescent="0.25">
      <c r="B22" s="368" t="s">
        <v>155</v>
      </c>
      <c r="C22" s="369">
        <v>89</v>
      </c>
      <c r="D22" s="122">
        <f t="shared" si="1"/>
        <v>8.3177570093457942E-2</v>
      </c>
      <c r="E22" s="369">
        <v>19</v>
      </c>
      <c r="F22" s="369">
        <v>7</v>
      </c>
      <c r="G22" s="369">
        <v>4</v>
      </c>
      <c r="H22" s="369">
        <v>2</v>
      </c>
      <c r="I22" s="369">
        <v>8</v>
      </c>
      <c r="J22" s="369">
        <v>28</v>
      </c>
      <c r="K22" s="369" t="s">
        <v>17</v>
      </c>
      <c r="L22" s="369">
        <v>5</v>
      </c>
      <c r="M22" s="369">
        <v>6</v>
      </c>
      <c r="N22" s="369">
        <v>5</v>
      </c>
      <c r="O22" s="369">
        <v>5</v>
      </c>
      <c r="P22" s="370" t="s">
        <v>17</v>
      </c>
      <c r="S22" s="30"/>
    </row>
    <row r="23" spans="2:19" x14ac:dyDescent="0.25">
      <c r="B23" s="368" t="s">
        <v>40</v>
      </c>
      <c r="C23" s="369">
        <v>64</v>
      </c>
      <c r="D23" s="122">
        <f t="shared" si="1"/>
        <v>5.9813084112149535E-2</v>
      </c>
      <c r="E23" s="369">
        <v>12</v>
      </c>
      <c r="F23" s="369">
        <v>5</v>
      </c>
      <c r="G23" s="369">
        <v>2</v>
      </c>
      <c r="H23" s="369" t="s">
        <v>17</v>
      </c>
      <c r="I23" s="369">
        <v>5</v>
      </c>
      <c r="J23" s="369">
        <v>20</v>
      </c>
      <c r="K23" s="369" t="s">
        <v>17</v>
      </c>
      <c r="L23" s="369">
        <v>4</v>
      </c>
      <c r="M23" s="369">
        <v>7</v>
      </c>
      <c r="N23" s="369">
        <v>4</v>
      </c>
      <c r="O23" s="369">
        <v>5</v>
      </c>
      <c r="P23" s="370" t="s">
        <v>17</v>
      </c>
      <c r="S23" s="30"/>
    </row>
    <row r="24" spans="2:19" x14ac:dyDescent="0.25">
      <c r="B24" s="368" t="s">
        <v>124</v>
      </c>
      <c r="C24" s="369">
        <v>25</v>
      </c>
      <c r="D24" s="122">
        <f t="shared" si="1"/>
        <v>2.336448598130841E-2</v>
      </c>
      <c r="E24" s="369">
        <v>12</v>
      </c>
      <c r="F24" s="369">
        <v>5</v>
      </c>
      <c r="G24" s="369">
        <v>8</v>
      </c>
      <c r="H24" s="369" t="s">
        <v>17</v>
      </c>
      <c r="I24" s="369" t="s">
        <v>17</v>
      </c>
      <c r="J24" s="369" t="s">
        <v>17</v>
      </c>
      <c r="K24" s="369" t="s">
        <v>17</v>
      </c>
      <c r="L24" s="369" t="s">
        <v>17</v>
      </c>
      <c r="M24" s="371" t="s">
        <v>17</v>
      </c>
      <c r="N24" s="369" t="s">
        <v>17</v>
      </c>
      <c r="O24" s="371" t="s">
        <v>17</v>
      </c>
      <c r="P24" s="370" t="s">
        <v>17</v>
      </c>
      <c r="S24" s="30"/>
    </row>
    <row r="25" spans="2:19" x14ac:dyDescent="0.25">
      <c r="B25" s="368" t="s">
        <v>130</v>
      </c>
      <c r="C25" s="369">
        <v>18</v>
      </c>
      <c r="D25" s="122">
        <f t="shared" si="1"/>
        <v>1.6822429906542057E-2</v>
      </c>
      <c r="E25" s="369">
        <v>8</v>
      </c>
      <c r="F25" s="369">
        <v>5</v>
      </c>
      <c r="G25" s="369">
        <v>3</v>
      </c>
      <c r="H25" s="369" t="s">
        <v>17</v>
      </c>
      <c r="I25" s="369" t="s">
        <v>17</v>
      </c>
      <c r="J25" s="369" t="s">
        <v>17</v>
      </c>
      <c r="K25" s="369" t="s">
        <v>17</v>
      </c>
      <c r="L25" s="369" t="s">
        <v>17</v>
      </c>
      <c r="M25" s="369">
        <v>1</v>
      </c>
      <c r="N25" s="369" t="s">
        <v>17</v>
      </c>
      <c r="O25" s="369">
        <v>1</v>
      </c>
      <c r="P25" s="370" t="s">
        <v>17</v>
      </c>
      <c r="S25" s="30"/>
    </row>
    <row r="26" spans="2:19" x14ac:dyDescent="0.25">
      <c r="B26" s="368" t="s">
        <v>200</v>
      </c>
      <c r="C26" s="369">
        <v>3</v>
      </c>
      <c r="D26" s="122">
        <f t="shared" si="1"/>
        <v>2.8037383177570091E-3</v>
      </c>
      <c r="E26" s="369">
        <v>3</v>
      </c>
      <c r="F26" s="369" t="s">
        <v>17</v>
      </c>
      <c r="G26" s="369" t="s">
        <v>17</v>
      </c>
      <c r="H26" s="369" t="s">
        <v>17</v>
      </c>
      <c r="I26" s="369" t="s">
        <v>17</v>
      </c>
      <c r="J26" s="369" t="s">
        <v>17</v>
      </c>
      <c r="K26" s="369" t="s">
        <v>17</v>
      </c>
      <c r="L26" s="369" t="s">
        <v>17</v>
      </c>
      <c r="M26" s="369" t="s">
        <v>17</v>
      </c>
      <c r="N26" s="369" t="s">
        <v>17</v>
      </c>
      <c r="O26" s="369" t="s">
        <v>17</v>
      </c>
      <c r="P26" s="370" t="s">
        <v>17</v>
      </c>
      <c r="S26" s="30"/>
    </row>
    <row r="27" spans="2:19" x14ac:dyDescent="0.25">
      <c r="B27" s="368" t="s">
        <v>127</v>
      </c>
      <c r="C27" s="369">
        <v>9</v>
      </c>
      <c r="D27" s="122">
        <f t="shared" si="1"/>
        <v>8.4112149532710283E-3</v>
      </c>
      <c r="E27" s="369">
        <v>5</v>
      </c>
      <c r="F27" s="369">
        <v>3</v>
      </c>
      <c r="G27" s="369" t="s">
        <v>17</v>
      </c>
      <c r="H27" s="369" t="s">
        <v>17</v>
      </c>
      <c r="I27" s="369">
        <v>1</v>
      </c>
      <c r="J27" s="369" t="s">
        <v>17</v>
      </c>
      <c r="K27" s="369" t="s">
        <v>17</v>
      </c>
      <c r="L27" s="369" t="s">
        <v>17</v>
      </c>
      <c r="M27" s="369" t="s">
        <v>17</v>
      </c>
      <c r="N27" s="369" t="s">
        <v>17</v>
      </c>
      <c r="O27" s="369" t="s">
        <v>17</v>
      </c>
      <c r="P27" s="370" t="s">
        <v>17</v>
      </c>
      <c r="S27" s="30"/>
    </row>
    <row r="28" spans="2:19" x14ac:dyDescent="0.25">
      <c r="B28" s="368" t="s">
        <v>154</v>
      </c>
      <c r="C28" s="369">
        <v>1</v>
      </c>
      <c r="D28" s="122">
        <f t="shared" si="1"/>
        <v>9.3457943925233649E-4</v>
      </c>
      <c r="E28" s="369">
        <v>1</v>
      </c>
      <c r="F28" s="369" t="s">
        <v>17</v>
      </c>
      <c r="G28" s="369" t="s">
        <v>17</v>
      </c>
      <c r="H28" s="369" t="s">
        <v>17</v>
      </c>
      <c r="I28" s="369" t="s">
        <v>17</v>
      </c>
      <c r="J28" s="369" t="s">
        <v>17</v>
      </c>
      <c r="K28" s="369" t="s">
        <v>17</v>
      </c>
      <c r="L28" s="369" t="s">
        <v>17</v>
      </c>
      <c r="M28" s="369" t="s">
        <v>17</v>
      </c>
      <c r="N28" s="369" t="s">
        <v>17</v>
      </c>
      <c r="O28" s="369" t="s">
        <v>17</v>
      </c>
      <c r="P28" s="370" t="s">
        <v>17</v>
      </c>
      <c r="S28" s="30"/>
    </row>
    <row r="29" spans="2:19" x14ac:dyDescent="0.25">
      <c r="B29" s="368" t="s">
        <v>201</v>
      </c>
      <c r="C29" s="369">
        <v>1</v>
      </c>
      <c r="D29" s="122">
        <f t="shared" si="1"/>
        <v>9.3457943925233649E-4</v>
      </c>
      <c r="E29" s="369">
        <v>1</v>
      </c>
      <c r="F29" s="369" t="s">
        <v>17</v>
      </c>
      <c r="G29" s="369" t="s">
        <v>17</v>
      </c>
      <c r="H29" s="369" t="s">
        <v>17</v>
      </c>
      <c r="I29" s="369" t="s">
        <v>17</v>
      </c>
      <c r="J29" s="369" t="s">
        <v>17</v>
      </c>
      <c r="K29" s="369" t="s">
        <v>17</v>
      </c>
      <c r="L29" s="369" t="s">
        <v>17</v>
      </c>
      <c r="M29" s="369" t="s">
        <v>17</v>
      </c>
      <c r="N29" s="369" t="s">
        <v>17</v>
      </c>
      <c r="O29" s="369" t="s">
        <v>17</v>
      </c>
      <c r="P29" s="370" t="s">
        <v>17</v>
      </c>
      <c r="S29" s="30"/>
    </row>
    <row r="30" spans="2:19" x14ac:dyDescent="0.25">
      <c r="B30" s="368" t="s">
        <v>93</v>
      </c>
      <c r="C30" s="369">
        <v>9</v>
      </c>
      <c r="D30" s="122">
        <f t="shared" si="1"/>
        <v>8.4112149532710283E-3</v>
      </c>
      <c r="E30" s="369">
        <v>9</v>
      </c>
      <c r="F30" s="369" t="s">
        <v>17</v>
      </c>
      <c r="G30" s="369" t="s">
        <v>17</v>
      </c>
      <c r="H30" s="369" t="s">
        <v>17</v>
      </c>
      <c r="I30" s="369" t="s">
        <v>17</v>
      </c>
      <c r="J30" s="369" t="s">
        <v>17</v>
      </c>
      <c r="K30" s="369" t="s">
        <v>17</v>
      </c>
      <c r="L30" s="369" t="s">
        <v>17</v>
      </c>
      <c r="M30" s="369" t="s">
        <v>17</v>
      </c>
      <c r="N30" s="369" t="s">
        <v>17</v>
      </c>
      <c r="O30" s="369" t="s">
        <v>17</v>
      </c>
      <c r="P30" s="370" t="s">
        <v>17</v>
      </c>
      <c r="S30" s="30"/>
    </row>
    <row r="31" spans="2:19" x14ac:dyDescent="0.25">
      <c r="B31" s="368" t="s">
        <v>41</v>
      </c>
      <c r="C31" s="369">
        <v>17</v>
      </c>
      <c r="D31" s="122">
        <f t="shared" si="1"/>
        <v>1.5887850467289719E-2</v>
      </c>
      <c r="E31" s="369">
        <v>8</v>
      </c>
      <c r="F31" s="369">
        <v>1</v>
      </c>
      <c r="G31" s="369" t="s">
        <v>17</v>
      </c>
      <c r="H31" s="369" t="s">
        <v>17</v>
      </c>
      <c r="I31" s="369">
        <v>1</v>
      </c>
      <c r="J31" s="369">
        <v>3</v>
      </c>
      <c r="K31" s="369" t="s">
        <v>17</v>
      </c>
      <c r="L31" s="369">
        <v>1</v>
      </c>
      <c r="M31" s="369">
        <v>1</v>
      </c>
      <c r="N31" s="369">
        <v>1</v>
      </c>
      <c r="O31" s="369">
        <v>1</v>
      </c>
      <c r="P31" s="370" t="s">
        <v>17</v>
      </c>
      <c r="S31" s="30"/>
    </row>
    <row r="32" spans="2:19" x14ac:dyDescent="0.25">
      <c r="B32" s="373" t="s">
        <v>202</v>
      </c>
      <c r="C32" s="374">
        <v>111</v>
      </c>
      <c r="D32" s="375">
        <f t="shared" si="1"/>
        <v>0.10373831775700934</v>
      </c>
      <c r="E32" s="374" t="s">
        <v>17</v>
      </c>
      <c r="F32" s="374" t="s">
        <v>17</v>
      </c>
      <c r="G32" s="374" t="s">
        <v>17</v>
      </c>
      <c r="H32" s="374" t="s">
        <v>17</v>
      </c>
      <c r="I32" s="374" t="s">
        <v>17</v>
      </c>
      <c r="J32" s="374" t="s">
        <v>17</v>
      </c>
      <c r="K32" s="374">
        <v>58</v>
      </c>
      <c r="L32" s="374" t="s">
        <v>17</v>
      </c>
      <c r="M32" s="374" t="s">
        <v>17</v>
      </c>
      <c r="N32" s="374" t="s">
        <v>17</v>
      </c>
      <c r="O32" s="374" t="s">
        <v>17</v>
      </c>
      <c r="P32" s="376">
        <v>53</v>
      </c>
      <c r="S32" s="30"/>
    </row>
    <row r="33" spans="2:5" x14ac:dyDescent="0.25">
      <c r="B33" s="394" t="s">
        <v>203</v>
      </c>
      <c r="C33" s="80"/>
      <c r="D33" s="80"/>
    </row>
    <row r="34" spans="2:5" x14ac:dyDescent="0.25">
      <c r="B34" s="394" t="s">
        <v>352</v>
      </c>
      <c r="C34" s="80"/>
      <c r="D34" s="80"/>
      <c r="E34" s="30"/>
    </row>
    <row r="35" spans="2:5" x14ac:dyDescent="0.25">
      <c r="B35" s="394" t="s">
        <v>298</v>
      </c>
      <c r="C35" s="80"/>
      <c r="D35" s="80"/>
      <c r="E35" s="30"/>
    </row>
  </sheetData>
  <mergeCells count="6">
    <mergeCell ref="G7:O7"/>
    <mergeCell ref="B7:B8"/>
    <mergeCell ref="C7:C8"/>
    <mergeCell ref="D7:D8"/>
    <mergeCell ref="E7:E8"/>
    <mergeCell ref="F7:F8"/>
  </mergeCells>
  <pageMargins left="0.75" right="0.75" top="1" bottom="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D103-B9A1-44C4-A092-DC7946B3D719}">
  <dimension ref="B2:N30"/>
  <sheetViews>
    <sheetView tabSelected="1" zoomScaleNormal="100" workbookViewId="0"/>
  </sheetViews>
  <sheetFormatPr baseColWidth="10" defaultColWidth="11.44140625" defaultRowHeight="13.2" x14ac:dyDescent="0.25"/>
  <cols>
    <col min="1" max="1" width="11.44140625" style="28"/>
    <col min="2" max="2" width="31.6640625" style="28" customWidth="1"/>
    <col min="3" max="12" width="8.44140625" style="28" customWidth="1"/>
    <col min="13" max="13" width="7.6640625" style="28" customWidth="1"/>
    <col min="14" max="14" width="11.44140625" style="28"/>
    <col min="15" max="15" width="6.88671875" style="28" customWidth="1"/>
    <col min="16" max="28" width="11.44140625" style="28"/>
    <col min="29" max="29" width="11.44140625" style="28" customWidth="1"/>
    <col min="30" max="16384" width="11.44140625" style="28"/>
  </cols>
  <sheetData>
    <row r="2" spans="2:14" ht="17.399999999999999" x14ac:dyDescent="0.25">
      <c r="B2" s="491" t="s">
        <v>299</v>
      </c>
      <c r="C2" s="540"/>
      <c r="D2" s="540"/>
    </row>
    <row r="3" spans="2:14" ht="13.8" x14ac:dyDescent="0.25">
      <c r="B3" s="492" t="s">
        <v>396</v>
      </c>
      <c r="C3" s="541"/>
      <c r="D3" s="541"/>
    </row>
    <row r="4" spans="2:14" x14ac:dyDescent="0.25">
      <c r="B4" s="106"/>
      <c r="C4" s="20"/>
      <c r="D4" s="20"/>
    </row>
    <row r="5" spans="2:14" ht="13.95" customHeight="1" x14ac:dyDescent="0.25">
      <c r="B5" s="542" t="s">
        <v>397</v>
      </c>
      <c r="C5" s="542"/>
      <c r="D5" s="542"/>
      <c r="E5" s="542"/>
      <c r="F5" s="542"/>
      <c r="G5" s="542"/>
      <c r="H5" s="542"/>
      <c r="I5" s="542"/>
    </row>
    <row r="6" spans="2:14" ht="13.8" thickBot="1" x14ac:dyDescent="0.3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2:14" s="545" customFormat="1" ht="22.8" x14ac:dyDescent="0.3">
      <c r="B7" s="543" t="s">
        <v>398</v>
      </c>
      <c r="C7" s="544">
        <v>2015</v>
      </c>
      <c r="D7" s="544">
        <v>2016</v>
      </c>
      <c r="E7" s="544">
        <v>2017</v>
      </c>
      <c r="F7" s="544">
        <v>2018</v>
      </c>
      <c r="G7" s="544">
        <v>2019</v>
      </c>
      <c r="H7" s="544">
        <v>2020</v>
      </c>
      <c r="I7" s="544">
        <v>2021</v>
      </c>
      <c r="J7" s="544">
        <v>2022</v>
      </c>
      <c r="K7" s="544">
        <v>2023</v>
      </c>
      <c r="L7" s="496">
        <v>2024</v>
      </c>
    </row>
    <row r="8" spans="2:14" s="545" customFormat="1" ht="15" customHeight="1" x14ac:dyDescent="0.3">
      <c r="B8" s="546" t="s">
        <v>0</v>
      </c>
      <c r="C8" s="547">
        <f>C9+C20</f>
        <v>886</v>
      </c>
      <c r="D8" s="547">
        <f t="shared" ref="D8:L8" si="0">D9+D20</f>
        <v>882</v>
      </c>
      <c r="E8" s="547">
        <f t="shared" si="0"/>
        <v>719</v>
      </c>
      <c r="F8" s="547">
        <f t="shared" si="0"/>
        <v>810</v>
      </c>
      <c r="G8" s="547">
        <f t="shared" si="0"/>
        <v>848</v>
      </c>
      <c r="H8" s="547">
        <f t="shared" si="0"/>
        <v>865</v>
      </c>
      <c r="I8" s="547">
        <f t="shared" si="0"/>
        <v>923</v>
      </c>
      <c r="J8" s="547">
        <f t="shared" si="0"/>
        <v>931</v>
      </c>
      <c r="K8" s="547">
        <f t="shared" si="0"/>
        <v>908</v>
      </c>
      <c r="L8" s="548">
        <f t="shared" si="0"/>
        <v>1029</v>
      </c>
    </row>
    <row r="9" spans="2:14" s="545" customFormat="1" ht="15" customHeight="1" x14ac:dyDescent="0.3">
      <c r="B9" s="549" t="s">
        <v>399</v>
      </c>
      <c r="C9" s="550">
        <f t="shared" ref="C9:L9" si="1">+C10+C13</f>
        <v>98</v>
      </c>
      <c r="D9" s="550">
        <f t="shared" si="1"/>
        <v>169</v>
      </c>
      <c r="E9" s="550">
        <f t="shared" si="1"/>
        <v>106</v>
      </c>
      <c r="F9" s="550">
        <f t="shared" si="1"/>
        <v>121</v>
      </c>
      <c r="G9" s="550">
        <f t="shared" si="1"/>
        <v>109</v>
      </c>
      <c r="H9" s="550">
        <f t="shared" si="1"/>
        <v>102</v>
      </c>
      <c r="I9" s="550">
        <f t="shared" si="1"/>
        <v>106</v>
      </c>
      <c r="J9" s="550">
        <f t="shared" si="1"/>
        <v>114</v>
      </c>
      <c r="K9" s="550">
        <f t="shared" si="1"/>
        <v>128</v>
      </c>
      <c r="L9" s="551">
        <f t="shared" si="1"/>
        <v>197</v>
      </c>
    </row>
    <row r="10" spans="2:14" s="545" customFormat="1" ht="15" customHeight="1" x14ac:dyDescent="0.3">
      <c r="B10" s="552" t="s">
        <v>400</v>
      </c>
      <c r="C10" s="553">
        <f t="shared" ref="C10:L10" si="2">SUM(C11:C12)</f>
        <v>3</v>
      </c>
      <c r="D10" s="553">
        <f t="shared" si="2"/>
        <v>3</v>
      </c>
      <c r="E10" s="553">
        <f t="shared" si="2"/>
        <v>0</v>
      </c>
      <c r="F10" s="553">
        <f t="shared" si="2"/>
        <v>0</v>
      </c>
      <c r="G10" s="553">
        <f t="shared" si="2"/>
        <v>0</v>
      </c>
      <c r="H10" s="553">
        <f t="shared" si="2"/>
        <v>0</v>
      </c>
      <c r="I10" s="553">
        <f t="shared" si="2"/>
        <v>0</v>
      </c>
      <c r="J10" s="553">
        <f t="shared" si="2"/>
        <v>0</v>
      </c>
      <c r="K10" s="553">
        <f t="shared" si="2"/>
        <v>0</v>
      </c>
      <c r="L10" s="554">
        <f t="shared" si="2"/>
        <v>0</v>
      </c>
    </row>
    <row r="11" spans="2:14" s="545" customFormat="1" ht="15" customHeight="1" x14ac:dyDescent="0.3">
      <c r="B11" s="555" t="s">
        <v>401</v>
      </c>
      <c r="C11" s="556">
        <v>2</v>
      </c>
      <c r="D11" s="556">
        <v>2</v>
      </c>
      <c r="E11" s="556">
        <v>0</v>
      </c>
      <c r="F11" s="556">
        <v>0</v>
      </c>
      <c r="G11" s="556">
        <v>0</v>
      </c>
      <c r="H11" s="556">
        <v>0</v>
      </c>
      <c r="I11" s="556">
        <v>0</v>
      </c>
      <c r="J11" s="556">
        <v>0</v>
      </c>
      <c r="K11" s="556">
        <v>0</v>
      </c>
      <c r="L11" s="557">
        <v>0</v>
      </c>
    </row>
    <row r="12" spans="2:14" s="545" customFormat="1" ht="15" customHeight="1" x14ac:dyDescent="0.3">
      <c r="B12" s="555" t="s">
        <v>402</v>
      </c>
      <c r="C12" s="556">
        <v>1</v>
      </c>
      <c r="D12" s="556">
        <v>1</v>
      </c>
      <c r="E12" s="556">
        <v>0</v>
      </c>
      <c r="F12" s="556">
        <v>0</v>
      </c>
      <c r="G12" s="556">
        <v>0</v>
      </c>
      <c r="H12" s="556">
        <v>0</v>
      </c>
      <c r="I12" s="556">
        <v>0</v>
      </c>
      <c r="J12" s="556">
        <v>0</v>
      </c>
      <c r="K12" s="556">
        <v>0</v>
      </c>
      <c r="L12" s="557">
        <v>0</v>
      </c>
    </row>
    <row r="13" spans="2:14" s="545" customFormat="1" ht="15" customHeight="1" x14ac:dyDescent="0.3">
      <c r="B13" s="552" t="s">
        <v>403</v>
      </c>
      <c r="C13" s="553">
        <f t="shared" ref="C13:L13" si="3">SUM(C14:C19)</f>
        <v>95</v>
      </c>
      <c r="D13" s="553">
        <f t="shared" si="3"/>
        <v>166</v>
      </c>
      <c r="E13" s="553">
        <f t="shared" si="3"/>
        <v>106</v>
      </c>
      <c r="F13" s="553">
        <f t="shared" si="3"/>
        <v>121</v>
      </c>
      <c r="G13" s="553">
        <f t="shared" si="3"/>
        <v>109</v>
      </c>
      <c r="H13" s="553">
        <f t="shared" si="3"/>
        <v>102</v>
      </c>
      <c r="I13" s="553">
        <f t="shared" si="3"/>
        <v>106</v>
      </c>
      <c r="J13" s="553">
        <f t="shared" si="3"/>
        <v>114</v>
      </c>
      <c r="K13" s="553">
        <f t="shared" si="3"/>
        <v>128</v>
      </c>
      <c r="L13" s="554">
        <f t="shared" si="3"/>
        <v>197</v>
      </c>
    </row>
    <row r="14" spans="2:14" s="545" customFormat="1" ht="15" customHeight="1" x14ac:dyDescent="0.3">
      <c r="B14" s="555" t="s">
        <v>402</v>
      </c>
      <c r="C14" s="556">
        <v>11</v>
      </c>
      <c r="D14" s="556">
        <v>25</v>
      </c>
      <c r="E14" s="556">
        <v>12</v>
      </c>
      <c r="F14" s="556">
        <v>58</v>
      </c>
      <c r="G14" s="556">
        <v>53</v>
      </c>
      <c r="H14" s="556">
        <v>4</v>
      </c>
      <c r="I14" s="556">
        <v>5</v>
      </c>
      <c r="J14" s="556">
        <v>5</v>
      </c>
      <c r="K14" s="556">
        <v>18</v>
      </c>
      <c r="L14" s="557">
        <f>18+27+24</f>
        <v>69</v>
      </c>
    </row>
    <row r="15" spans="2:14" s="545" customFormat="1" ht="15" customHeight="1" x14ac:dyDescent="0.3">
      <c r="B15" s="555" t="s">
        <v>404</v>
      </c>
      <c r="C15" s="556">
        <v>35</v>
      </c>
      <c r="D15" s="556">
        <v>45</v>
      </c>
      <c r="E15" s="556">
        <v>51</v>
      </c>
      <c r="F15" s="556">
        <v>62</v>
      </c>
      <c r="G15" s="556">
        <v>56</v>
      </c>
      <c r="H15" s="556">
        <v>52</v>
      </c>
      <c r="I15" s="556">
        <v>54</v>
      </c>
      <c r="J15" s="556">
        <v>62</v>
      </c>
      <c r="K15" s="556">
        <v>56</v>
      </c>
      <c r="L15" s="557">
        <v>67</v>
      </c>
    </row>
    <row r="16" spans="2:14" s="545" customFormat="1" ht="15" customHeight="1" x14ac:dyDescent="0.3">
      <c r="B16" s="555" t="s">
        <v>405</v>
      </c>
      <c r="C16" s="556">
        <v>3</v>
      </c>
      <c r="D16" s="556">
        <v>16</v>
      </c>
      <c r="E16" s="556">
        <v>4</v>
      </c>
      <c r="F16" s="556">
        <v>1</v>
      </c>
      <c r="G16" s="556">
        <v>0</v>
      </c>
      <c r="H16" s="556">
        <v>3</v>
      </c>
      <c r="I16" s="556">
        <v>3</v>
      </c>
      <c r="J16" s="556">
        <v>3</v>
      </c>
      <c r="K16" s="556">
        <v>15</v>
      </c>
      <c r="L16" s="557">
        <f>9+3</f>
        <v>12</v>
      </c>
    </row>
    <row r="17" spans="2:12" s="545" customFormat="1" ht="15" customHeight="1" x14ac:dyDescent="0.3">
      <c r="B17" s="555" t="s">
        <v>406</v>
      </c>
      <c r="C17" s="556">
        <v>24</v>
      </c>
      <c r="D17" s="556">
        <v>56</v>
      </c>
      <c r="E17" s="556">
        <v>22</v>
      </c>
      <c r="F17" s="556">
        <v>0</v>
      </c>
      <c r="G17" s="556">
        <v>0</v>
      </c>
      <c r="H17" s="556">
        <v>29</v>
      </c>
      <c r="I17" s="556">
        <v>30</v>
      </c>
      <c r="J17" s="556">
        <v>30</v>
      </c>
      <c r="K17" s="556">
        <v>24</v>
      </c>
      <c r="L17" s="557">
        <v>21</v>
      </c>
    </row>
    <row r="18" spans="2:12" s="545" customFormat="1" ht="15" customHeight="1" x14ac:dyDescent="0.3">
      <c r="B18" s="555" t="s">
        <v>407</v>
      </c>
      <c r="C18" s="556">
        <v>20</v>
      </c>
      <c r="D18" s="556">
        <v>22</v>
      </c>
      <c r="E18" s="556">
        <v>15</v>
      </c>
      <c r="F18" s="556">
        <v>0</v>
      </c>
      <c r="G18" s="556">
        <v>0</v>
      </c>
      <c r="H18" s="556">
        <v>13</v>
      </c>
      <c r="I18" s="556">
        <v>14</v>
      </c>
      <c r="J18" s="556">
        <v>14</v>
      </c>
      <c r="K18" s="556">
        <v>15</v>
      </c>
      <c r="L18" s="557">
        <v>17</v>
      </c>
    </row>
    <row r="19" spans="2:12" s="545" customFormat="1" ht="15" customHeight="1" x14ac:dyDescent="0.3">
      <c r="B19" s="555" t="s">
        <v>408</v>
      </c>
      <c r="C19" s="556">
        <v>2</v>
      </c>
      <c r="D19" s="556">
        <v>2</v>
      </c>
      <c r="E19" s="556">
        <v>2</v>
      </c>
      <c r="F19" s="556">
        <v>0</v>
      </c>
      <c r="G19" s="556">
        <v>0</v>
      </c>
      <c r="H19" s="556">
        <v>1</v>
      </c>
      <c r="I19" s="556">
        <v>0</v>
      </c>
      <c r="J19" s="556">
        <v>0</v>
      </c>
      <c r="K19" s="556">
        <v>0</v>
      </c>
      <c r="L19" s="557">
        <v>11</v>
      </c>
    </row>
    <row r="20" spans="2:12" s="545" customFormat="1" ht="15" customHeight="1" x14ac:dyDescent="0.3">
      <c r="B20" s="549" t="s">
        <v>409</v>
      </c>
      <c r="C20" s="550">
        <f t="shared" ref="C20:L20" si="4">+SUM(C21:C22)</f>
        <v>788</v>
      </c>
      <c r="D20" s="550">
        <f t="shared" si="4"/>
        <v>713</v>
      </c>
      <c r="E20" s="550">
        <f t="shared" si="4"/>
        <v>613</v>
      </c>
      <c r="F20" s="550">
        <f t="shared" si="4"/>
        <v>689</v>
      </c>
      <c r="G20" s="550">
        <f t="shared" si="4"/>
        <v>739</v>
      </c>
      <c r="H20" s="550">
        <f t="shared" si="4"/>
        <v>763</v>
      </c>
      <c r="I20" s="550">
        <f t="shared" si="4"/>
        <v>817</v>
      </c>
      <c r="J20" s="550">
        <f t="shared" si="4"/>
        <v>817</v>
      </c>
      <c r="K20" s="550">
        <f t="shared" si="4"/>
        <v>780</v>
      </c>
      <c r="L20" s="551">
        <f t="shared" si="4"/>
        <v>832</v>
      </c>
    </row>
    <row r="21" spans="2:12" s="545" customFormat="1" ht="15" customHeight="1" x14ac:dyDescent="0.3">
      <c r="B21" s="552" t="s">
        <v>410</v>
      </c>
      <c r="C21" s="553">
        <v>37</v>
      </c>
      <c r="D21" s="553">
        <v>30</v>
      </c>
      <c r="E21" s="553">
        <v>24</v>
      </c>
      <c r="F21" s="553">
        <v>26</v>
      </c>
      <c r="G21" s="553">
        <v>13</v>
      </c>
      <c r="H21" s="553">
        <v>15</v>
      </c>
      <c r="I21" s="553">
        <v>17</v>
      </c>
      <c r="J21" s="553">
        <v>16</v>
      </c>
      <c r="K21" s="553">
        <v>15</v>
      </c>
      <c r="L21" s="554">
        <v>15</v>
      </c>
    </row>
    <row r="22" spans="2:12" s="545" customFormat="1" ht="15" customHeight="1" x14ac:dyDescent="0.3">
      <c r="B22" s="552" t="s">
        <v>403</v>
      </c>
      <c r="C22" s="553">
        <f t="shared" ref="C22:L22" si="5">+SUM(C23:C24)</f>
        <v>751</v>
      </c>
      <c r="D22" s="553">
        <f t="shared" si="5"/>
        <v>683</v>
      </c>
      <c r="E22" s="553">
        <f t="shared" si="5"/>
        <v>589</v>
      </c>
      <c r="F22" s="553">
        <f t="shared" si="5"/>
        <v>663</v>
      </c>
      <c r="G22" s="553">
        <f t="shared" si="5"/>
        <v>726</v>
      </c>
      <c r="H22" s="553">
        <f t="shared" si="5"/>
        <v>748</v>
      </c>
      <c r="I22" s="553">
        <f t="shared" si="5"/>
        <v>800</v>
      </c>
      <c r="J22" s="553">
        <f t="shared" si="5"/>
        <v>801</v>
      </c>
      <c r="K22" s="553">
        <f t="shared" si="5"/>
        <v>765</v>
      </c>
      <c r="L22" s="554">
        <f t="shared" si="5"/>
        <v>817</v>
      </c>
    </row>
    <row r="23" spans="2:12" s="545" customFormat="1" ht="15" customHeight="1" x14ac:dyDescent="0.3">
      <c r="B23" s="555" t="s">
        <v>411</v>
      </c>
      <c r="C23" s="556">
        <v>743</v>
      </c>
      <c r="D23" s="556">
        <v>676</v>
      </c>
      <c r="E23" s="556">
        <v>582</v>
      </c>
      <c r="F23" s="556">
        <v>636</v>
      </c>
      <c r="G23" s="556">
        <v>703</v>
      </c>
      <c r="H23" s="556">
        <v>725</v>
      </c>
      <c r="I23" s="556">
        <v>777</v>
      </c>
      <c r="J23" s="556">
        <v>785</v>
      </c>
      <c r="K23" s="556">
        <v>758</v>
      </c>
      <c r="L23" s="557">
        <v>810</v>
      </c>
    </row>
    <row r="24" spans="2:12" s="545" customFormat="1" ht="15" customHeight="1" thickBot="1" x14ac:dyDescent="0.35">
      <c r="B24" s="558" t="s">
        <v>404</v>
      </c>
      <c r="C24" s="559">
        <v>8</v>
      </c>
      <c r="D24" s="559">
        <v>7</v>
      </c>
      <c r="E24" s="559">
        <v>7</v>
      </c>
      <c r="F24" s="559">
        <v>27</v>
      </c>
      <c r="G24" s="559">
        <v>23</v>
      </c>
      <c r="H24" s="559">
        <v>23</v>
      </c>
      <c r="I24" s="559">
        <v>23</v>
      </c>
      <c r="J24" s="559">
        <v>16</v>
      </c>
      <c r="K24" s="559">
        <v>7</v>
      </c>
      <c r="L24" s="560">
        <v>7</v>
      </c>
    </row>
    <row r="25" spans="2:12" s="545" customFormat="1" ht="15" customHeight="1" x14ac:dyDescent="0.3">
      <c r="B25" s="561" t="s">
        <v>412</v>
      </c>
      <c r="C25" s="561"/>
      <c r="D25" s="561"/>
      <c r="E25" s="561"/>
      <c r="F25" s="561"/>
      <c r="G25" s="561"/>
      <c r="H25" s="561"/>
      <c r="I25" s="561"/>
      <c r="J25" s="561"/>
      <c r="K25" s="561"/>
      <c r="L25" s="561"/>
    </row>
    <row r="26" spans="2:12" s="545" customFormat="1" ht="15" customHeight="1" x14ac:dyDescent="0.3">
      <c r="B26" s="562" t="s">
        <v>413</v>
      </c>
      <c r="C26" s="562"/>
      <c r="D26" s="563"/>
      <c r="E26" s="563"/>
      <c r="F26" s="563"/>
      <c r="G26" s="563"/>
      <c r="H26" s="563"/>
      <c r="I26" s="563"/>
      <c r="J26" s="563"/>
      <c r="K26" s="563"/>
      <c r="L26" s="562"/>
    </row>
    <row r="27" spans="2:12" s="545" customFormat="1" ht="15" customHeight="1" x14ac:dyDescent="0.3">
      <c r="B27" s="564" t="s">
        <v>414</v>
      </c>
      <c r="C27" s="562"/>
      <c r="D27" s="562"/>
      <c r="E27" s="562"/>
      <c r="F27" s="562"/>
      <c r="G27" s="562"/>
      <c r="H27" s="562"/>
      <c r="I27" s="562"/>
      <c r="J27" s="562"/>
      <c r="K27" s="562"/>
      <c r="L27" s="562"/>
    </row>
    <row r="28" spans="2:12" s="545" customFormat="1" ht="15" customHeight="1" x14ac:dyDescent="0.3">
      <c r="B28" s="565" t="s">
        <v>415</v>
      </c>
      <c r="C28" s="562"/>
      <c r="D28" s="562"/>
      <c r="E28" s="562"/>
      <c r="F28" s="562"/>
      <c r="G28" s="562"/>
      <c r="H28" s="562"/>
      <c r="I28" s="562"/>
      <c r="J28" s="562"/>
      <c r="K28" s="562"/>
      <c r="L28" s="562"/>
    </row>
    <row r="29" spans="2:12" s="545" customFormat="1" x14ac:dyDescent="0.3">
      <c r="B29" s="565" t="s">
        <v>384</v>
      </c>
      <c r="C29" s="562"/>
      <c r="D29" s="562"/>
      <c r="E29" s="562"/>
      <c r="F29" s="562"/>
      <c r="G29" s="562"/>
      <c r="H29" s="562"/>
      <c r="I29" s="562"/>
      <c r="J29" s="562"/>
      <c r="K29" s="562"/>
      <c r="L29" s="562"/>
    </row>
    <row r="30" spans="2:12" s="545" customFormat="1" x14ac:dyDescent="0.3">
      <c r="B30" s="565" t="s">
        <v>374</v>
      </c>
      <c r="C30" s="562"/>
      <c r="D30" s="562"/>
      <c r="E30" s="562"/>
      <c r="F30" s="562"/>
      <c r="G30" s="562"/>
      <c r="H30" s="562"/>
      <c r="I30" s="562"/>
      <c r="J30" s="562"/>
      <c r="K30" s="562"/>
      <c r="L30" s="562"/>
    </row>
  </sheetData>
  <mergeCells count="2">
    <mergeCell ref="B5:I5"/>
    <mergeCell ref="B25:L25"/>
  </mergeCell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67"/>
  <sheetViews>
    <sheetView zoomScale="130" zoomScaleNormal="130" workbookViewId="0">
      <selection activeCell="P25" sqref="P25"/>
    </sheetView>
  </sheetViews>
  <sheetFormatPr baseColWidth="10" defaultColWidth="11.44140625" defaultRowHeight="11.4" x14ac:dyDescent="0.3"/>
  <cols>
    <col min="1" max="1" width="8.109375" style="66" customWidth="1"/>
    <col min="2" max="2" width="20.44140625" style="66" customWidth="1"/>
    <col min="3" max="3" width="13.44140625" style="66" hidden="1" customWidth="1"/>
    <col min="4" max="4" width="9.6640625" style="66" hidden="1" customWidth="1"/>
    <col min="5" max="11" width="9.6640625" style="66" bestFit="1" customWidth="1"/>
    <col min="12" max="12" width="11.33203125" style="66" bestFit="1" customWidth="1"/>
    <col min="13" max="13" width="9.6640625" style="66" bestFit="1" customWidth="1"/>
    <col min="14" max="14" width="9.6640625" style="66" customWidth="1"/>
    <col min="15" max="15" width="10.33203125" style="66" bestFit="1" customWidth="1"/>
    <col min="16" max="16" width="10.88671875" style="66" customWidth="1"/>
    <col min="17" max="17" width="8.5546875" style="66" customWidth="1"/>
    <col min="18" max="18" width="12.44140625" style="66" bestFit="1" customWidth="1"/>
    <col min="19" max="16384" width="11.44140625" style="66"/>
  </cols>
  <sheetData>
    <row r="1" spans="2:17" x14ac:dyDescent="0.3"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2:17" s="209" customFormat="1" ht="17.399999999999999" x14ac:dyDescent="0.3">
      <c r="B2" s="184" t="s">
        <v>299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2:17" s="209" customFormat="1" ht="13.8" x14ac:dyDescent="0.3">
      <c r="B3" s="379" t="s">
        <v>300</v>
      </c>
    </row>
    <row r="4" spans="2:17" x14ac:dyDescent="0.3">
      <c r="B4" s="113"/>
    </row>
    <row r="5" spans="2:17" ht="13.8" x14ac:dyDescent="0.3">
      <c r="B5" s="380" t="s">
        <v>308</v>
      </c>
    </row>
    <row r="6" spans="2:17" ht="13.8" x14ac:dyDescent="0.3">
      <c r="B6" s="381"/>
    </row>
    <row r="7" spans="2:17" ht="18" customHeight="1" x14ac:dyDescent="0.3">
      <c r="B7" s="453" t="s">
        <v>303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57"/>
    </row>
    <row r="8" spans="2:17" ht="24.75" customHeight="1" x14ac:dyDescent="0.3">
      <c r="B8" s="393" t="s">
        <v>10</v>
      </c>
      <c r="C8" s="216">
        <v>2013</v>
      </c>
      <c r="D8" s="216">
        <v>2014</v>
      </c>
      <c r="E8" s="216">
        <v>2015</v>
      </c>
      <c r="F8" s="216">
        <v>2016</v>
      </c>
      <c r="G8" s="216">
        <v>2017</v>
      </c>
      <c r="H8" s="216">
        <v>2018</v>
      </c>
      <c r="I8" s="216">
        <v>2019</v>
      </c>
      <c r="J8" s="216">
        <v>2020</v>
      </c>
      <c r="K8" s="216">
        <v>2021</v>
      </c>
      <c r="L8" s="216">
        <v>2022</v>
      </c>
      <c r="M8" s="216">
        <v>2023</v>
      </c>
      <c r="N8" s="216">
        <v>2024</v>
      </c>
      <c r="O8" s="217" t="s">
        <v>307</v>
      </c>
    </row>
    <row r="9" spans="2:17" ht="18" customHeight="1" x14ac:dyDescent="0.3">
      <c r="B9" s="215" t="s">
        <v>0</v>
      </c>
      <c r="C9" s="289">
        <f>SUM(C10:C14)</f>
        <v>39681.366462062033</v>
      </c>
      <c r="D9" s="289">
        <f t="shared" ref="D9:M9" si="0">SUM(D10:D14)</f>
        <v>43031.918023411425</v>
      </c>
      <c r="E9" s="289">
        <f t="shared" si="0"/>
        <v>42682.732257810014</v>
      </c>
      <c r="F9" s="289">
        <f t="shared" si="0"/>
        <v>45323.105688083546</v>
      </c>
      <c r="G9" s="289">
        <f t="shared" si="0"/>
        <v>50399.409942373073</v>
      </c>
      <c r="H9" s="289">
        <f t="shared" si="0"/>
        <v>51736.029017027693</v>
      </c>
      <c r="I9" s="289">
        <f t="shared" si="0"/>
        <v>52772.100517460756</v>
      </c>
      <c r="J9" s="289">
        <f t="shared" si="0"/>
        <v>49839.187403095966</v>
      </c>
      <c r="K9" s="289">
        <f t="shared" si="0"/>
        <v>56003.843540639005</v>
      </c>
      <c r="L9" s="289">
        <f t="shared" si="0"/>
        <v>54079.75385485556</v>
      </c>
      <c r="M9" s="289">
        <f t="shared" si="0"/>
        <v>55723.339678681157</v>
      </c>
      <c r="N9" s="289">
        <v>63779.420332390982</v>
      </c>
      <c r="O9" s="382">
        <f>(N9/M9)-1</f>
        <v>0.14457282532173776</v>
      </c>
      <c r="P9" s="69"/>
      <c r="Q9" s="69"/>
    </row>
    <row r="10" spans="2:17" ht="15" customHeight="1" x14ac:dyDescent="0.3">
      <c r="B10" s="250" t="s">
        <v>22</v>
      </c>
      <c r="C10" s="383">
        <v>21562.840364000036</v>
      </c>
      <c r="D10" s="383">
        <v>22666.969584059425</v>
      </c>
      <c r="E10" s="383">
        <v>22850.093200000007</v>
      </c>
      <c r="F10" s="383">
        <v>23362.612992278449</v>
      </c>
      <c r="G10" s="383">
        <v>25523.034923949166</v>
      </c>
      <c r="H10" s="383">
        <v>26267.424780511712</v>
      </c>
      <c r="I10" s="383">
        <v>26829.308789470764</v>
      </c>
      <c r="J10" s="383">
        <v>25867.177868805968</v>
      </c>
      <c r="K10" s="383">
        <v>28237.462881535419</v>
      </c>
      <c r="L10" s="383">
        <v>26372.161647398967</v>
      </c>
      <c r="M10" s="383">
        <v>24090.637466380005</v>
      </c>
      <c r="N10" s="383">
        <v>27632.422817381004</v>
      </c>
      <c r="O10" s="384">
        <f t="shared" ref="O10:O14" si="1">(N10/M10)-1</f>
        <v>0.14701916277407689</v>
      </c>
      <c r="P10" s="69"/>
      <c r="Q10" s="385"/>
    </row>
    <row r="11" spans="2:17" ht="15" customHeight="1" x14ac:dyDescent="0.3">
      <c r="B11" s="250" t="s">
        <v>21</v>
      </c>
      <c r="C11" s="383">
        <v>12472.095252739999</v>
      </c>
      <c r="D11" s="383">
        <v>13951.982491897279</v>
      </c>
      <c r="E11" s="383">
        <v>15000.264940850002</v>
      </c>
      <c r="F11" s="383">
        <v>17141.500307225095</v>
      </c>
      <c r="G11" s="383">
        <v>19416.561862002316</v>
      </c>
      <c r="H11" s="383">
        <v>19383.105890165974</v>
      </c>
      <c r="I11" s="383">
        <v>19547.020368989994</v>
      </c>
      <c r="J11" s="383">
        <v>17182.955744999999</v>
      </c>
      <c r="K11" s="383">
        <v>19945.823488522066</v>
      </c>
      <c r="L11" s="383">
        <v>20694.035082092909</v>
      </c>
      <c r="M11" s="383">
        <v>22349.615436961147</v>
      </c>
      <c r="N11" s="383">
        <v>24920.767768549984</v>
      </c>
      <c r="O11" s="384">
        <f t="shared" si="1"/>
        <v>0.11504235224274773</v>
      </c>
      <c r="P11" s="69"/>
      <c r="Q11" s="385"/>
    </row>
    <row r="12" spans="2:17" ht="15" customHeight="1" x14ac:dyDescent="0.3">
      <c r="B12" s="250" t="s">
        <v>12</v>
      </c>
      <c r="C12" s="383">
        <v>4058.5447215999998</v>
      </c>
      <c r="D12" s="383">
        <v>4996.174664340353</v>
      </c>
      <c r="E12" s="383">
        <v>3752.4981372799998</v>
      </c>
      <c r="F12" s="383">
        <v>3845.3366875799998</v>
      </c>
      <c r="G12" s="383">
        <v>4336.934440421599</v>
      </c>
      <c r="H12" s="383">
        <v>4913.9015323499989</v>
      </c>
      <c r="I12" s="383">
        <v>5096.2429769999999</v>
      </c>
      <c r="J12" s="383">
        <v>5466.4801090600013</v>
      </c>
      <c r="K12" s="383">
        <v>5850.8637061581421</v>
      </c>
      <c r="L12" s="383">
        <v>4953.690537303497</v>
      </c>
      <c r="M12" s="383">
        <v>7329.7980748199989</v>
      </c>
      <c r="N12" s="383">
        <v>8914.7924554199963</v>
      </c>
      <c r="O12" s="384">
        <f t="shared" si="1"/>
        <v>0.2162398424105183</v>
      </c>
      <c r="P12" s="69"/>
      <c r="Q12" s="385"/>
    </row>
    <row r="13" spans="2:17" ht="15" customHeight="1" x14ac:dyDescent="0.3">
      <c r="B13" s="250" t="s">
        <v>255</v>
      </c>
      <c r="C13" s="383">
        <v>239.96180272200004</v>
      </c>
      <c r="D13" s="383">
        <v>240.57332443700832</v>
      </c>
      <c r="E13" s="383">
        <v>216.46707399999997</v>
      </c>
      <c r="F13" s="383">
        <v>152.9214750000001</v>
      </c>
      <c r="G13" s="383">
        <v>210.43360800000002</v>
      </c>
      <c r="H13" s="383">
        <v>165.04230099999995</v>
      </c>
      <c r="I13" s="383">
        <v>352.24827599999992</v>
      </c>
      <c r="J13" s="383">
        <v>344.64721599999996</v>
      </c>
      <c r="K13" s="383">
        <v>412.34891481086282</v>
      </c>
      <c r="L13" s="383">
        <v>415.65576433129968</v>
      </c>
      <c r="M13" s="383">
        <v>413.17877852000004</v>
      </c>
      <c r="N13" s="383">
        <v>641.4691160399999</v>
      </c>
      <c r="O13" s="384">
        <f t="shared" si="1"/>
        <v>0.55252193333290811</v>
      </c>
      <c r="P13" s="69"/>
      <c r="Q13" s="385"/>
    </row>
    <row r="14" spans="2:17" ht="15" customHeight="1" x14ac:dyDescent="0.3">
      <c r="B14" s="251" t="s">
        <v>296</v>
      </c>
      <c r="C14" s="354">
        <v>1347.9243210000002</v>
      </c>
      <c r="D14" s="354">
        <v>1176.2179586773623</v>
      </c>
      <c r="E14" s="354">
        <v>863.40890567999998</v>
      </c>
      <c r="F14" s="354">
        <v>820.73422599999981</v>
      </c>
      <c r="G14" s="354">
        <v>912.445108</v>
      </c>
      <c r="H14" s="354">
        <v>1006.5545130000006</v>
      </c>
      <c r="I14" s="354">
        <v>947.28010599999971</v>
      </c>
      <c r="J14" s="354">
        <v>977.92646423000008</v>
      </c>
      <c r="K14" s="354">
        <v>1557.3445496125189</v>
      </c>
      <c r="L14" s="354">
        <v>1644.2108237288933</v>
      </c>
      <c r="M14" s="354">
        <v>1540.1099220000003</v>
      </c>
      <c r="N14" s="354">
        <v>1669.968175</v>
      </c>
      <c r="O14" s="386">
        <f t="shared" si="1"/>
        <v>8.4317522499539832E-2</v>
      </c>
      <c r="P14" s="69"/>
      <c r="Q14" s="385"/>
    </row>
    <row r="15" spans="2:17" ht="15" customHeight="1" x14ac:dyDescent="0.3">
      <c r="B15" s="454" t="s">
        <v>265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</row>
    <row r="16" spans="2:17" ht="11.25" customHeight="1" x14ac:dyDescent="0.3">
      <c r="B16" s="455" t="s">
        <v>352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</row>
    <row r="17" spans="2:16" x14ac:dyDescent="0.3">
      <c r="B17" s="455" t="s">
        <v>298</v>
      </c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</row>
    <row r="18" spans="2:16" x14ac:dyDescent="0.3">
      <c r="B18" s="387"/>
      <c r="K18" s="39"/>
      <c r="L18" s="39"/>
      <c r="M18" s="388"/>
      <c r="N18" s="388"/>
      <c r="P18" s="389"/>
    </row>
    <row r="19" spans="2:16" x14ac:dyDescent="0.3">
      <c r="B19" s="387"/>
      <c r="C19" s="71"/>
      <c r="D19" s="71"/>
      <c r="E19" s="71"/>
      <c r="F19" s="71"/>
      <c r="G19" s="71"/>
      <c r="H19" s="71"/>
      <c r="I19" s="71"/>
      <c r="J19" s="71"/>
      <c r="M19" s="388"/>
      <c r="N19" s="388"/>
      <c r="P19" s="389"/>
    </row>
    <row r="20" spans="2:16" x14ac:dyDescent="0.3">
      <c r="B20" s="387"/>
      <c r="M20" s="388"/>
      <c r="N20" s="388"/>
      <c r="P20" s="389"/>
    </row>
    <row r="21" spans="2:16" x14ac:dyDescent="0.3">
      <c r="B21" s="387"/>
      <c r="K21" s="39"/>
      <c r="L21" s="390"/>
      <c r="M21" s="388"/>
      <c r="N21" s="388"/>
    </row>
    <row r="22" spans="2:16" x14ac:dyDescent="0.3">
      <c r="B22" s="387"/>
      <c r="K22" s="39"/>
      <c r="L22" s="390"/>
      <c r="M22" s="388"/>
      <c r="N22" s="388"/>
    </row>
    <row r="23" spans="2:16" x14ac:dyDescent="0.3">
      <c r="B23" s="387"/>
      <c r="K23" s="39"/>
      <c r="L23" s="390"/>
      <c r="M23" s="388"/>
      <c r="N23" s="388"/>
    </row>
    <row r="24" spans="2:16" x14ac:dyDescent="0.3">
      <c r="B24" s="387"/>
      <c r="K24" s="39"/>
      <c r="L24" s="390"/>
      <c r="M24" s="388"/>
      <c r="N24" s="388"/>
    </row>
    <row r="30" spans="2:16" x14ac:dyDescent="0.3">
      <c r="K30" s="387"/>
      <c r="L30" s="71"/>
    </row>
    <row r="34" spans="2:17" x14ac:dyDescent="0.3">
      <c r="B34" s="387"/>
      <c r="M34" s="388"/>
      <c r="N34" s="388"/>
    </row>
    <row r="35" spans="2:17" x14ac:dyDescent="0.3">
      <c r="B35" s="387"/>
      <c r="J35" s="388"/>
    </row>
    <row r="36" spans="2:17" x14ac:dyDescent="0.3">
      <c r="D36" s="71"/>
      <c r="E36" s="71"/>
      <c r="F36" s="71"/>
      <c r="G36" s="71"/>
      <c r="H36" s="71"/>
      <c r="I36" s="71"/>
      <c r="J36" s="391"/>
      <c r="K36" s="71"/>
    </row>
    <row r="37" spans="2:17" x14ac:dyDescent="0.3">
      <c r="D37" s="71"/>
      <c r="E37" s="71"/>
      <c r="F37" s="71"/>
      <c r="G37" s="71"/>
      <c r="H37" s="71"/>
      <c r="I37" s="71"/>
      <c r="J37" s="391"/>
      <c r="K37" s="71"/>
    </row>
    <row r="38" spans="2:17" x14ac:dyDescent="0.3">
      <c r="D38" s="71"/>
      <c r="E38" s="71"/>
      <c r="F38" s="71"/>
      <c r="G38" s="71"/>
      <c r="H38" s="71"/>
      <c r="I38" s="71"/>
      <c r="J38" s="391"/>
      <c r="K38" s="71"/>
      <c r="Q38" s="385"/>
    </row>
    <row r="39" spans="2:17" x14ac:dyDescent="0.3">
      <c r="D39" s="71"/>
      <c r="E39" s="71"/>
      <c r="F39" s="71"/>
      <c r="G39" s="71"/>
      <c r="H39" s="71"/>
      <c r="I39" s="71"/>
      <c r="J39" s="391"/>
      <c r="K39" s="71"/>
      <c r="Q39" s="385"/>
    </row>
    <row r="40" spans="2:17" x14ac:dyDescent="0.3">
      <c r="D40" s="71"/>
      <c r="E40" s="71"/>
      <c r="F40" s="71"/>
      <c r="G40" s="71"/>
      <c r="H40" s="71"/>
      <c r="I40" s="71"/>
      <c r="J40" s="71"/>
      <c r="K40" s="71"/>
      <c r="Q40" s="385"/>
    </row>
    <row r="41" spans="2:17" ht="13.8" x14ac:dyDescent="0.3">
      <c r="J41" s="385"/>
      <c r="K41" s="385"/>
      <c r="P41" s="392"/>
      <c r="Q41" s="385"/>
    </row>
    <row r="42" spans="2:17" x14ac:dyDescent="0.3">
      <c r="J42" s="385"/>
      <c r="K42" s="385"/>
    </row>
    <row r="43" spans="2:17" x14ac:dyDescent="0.3">
      <c r="B43" s="387"/>
      <c r="J43" s="388"/>
      <c r="Q43" s="385"/>
    </row>
    <row r="44" spans="2:17" x14ac:dyDescent="0.3">
      <c r="B44" s="387"/>
      <c r="J44" s="388"/>
      <c r="Q44" s="385"/>
    </row>
    <row r="45" spans="2:17" x14ac:dyDescent="0.3">
      <c r="J45" s="388"/>
      <c r="Q45" s="385"/>
    </row>
    <row r="46" spans="2:17" x14ac:dyDescent="0.3">
      <c r="J46" s="388"/>
    </row>
    <row r="47" spans="2:17" x14ac:dyDescent="0.3">
      <c r="J47" s="385"/>
      <c r="K47" s="385"/>
      <c r="Q47" s="385"/>
    </row>
    <row r="49" spans="4:14" x14ac:dyDescent="0.3">
      <c r="M49" s="385"/>
      <c r="N49" s="385"/>
    </row>
    <row r="50" spans="4:14" x14ac:dyDescent="0.3">
      <c r="M50" s="385"/>
      <c r="N50" s="385"/>
    </row>
    <row r="51" spans="4:14" x14ac:dyDescent="0.3">
      <c r="M51" s="385"/>
      <c r="N51" s="385"/>
    </row>
    <row r="52" spans="4:14" x14ac:dyDescent="0.3">
      <c r="M52" s="385"/>
      <c r="N52" s="385"/>
    </row>
    <row r="53" spans="4:14" x14ac:dyDescent="0.3">
      <c r="M53" s="385"/>
      <c r="N53" s="385"/>
    </row>
    <row r="54" spans="4:14" x14ac:dyDescent="0.3">
      <c r="M54" s="388"/>
      <c r="N54" s="388"/>
    </row>
    <row r="55" spans="4:14" x14ac:dyDescent="0.3">
      <c r="M55" s="388"/>
      <c r="N55" s="388"/>
    </row>
    <row r="56" spans="4:14" x14ac:dyDescent="0.3">
      <c r="M56" s="388"/>
      <c r="N56" s="388"/>
    </row>
    <row r="60" spans="4:14" x14ac:dyDescent="0.3">
      <c r="D60" s="385"/>
      <c r="E60" s="385"/>
      <c r="F60" s="385"/>
      <c r="G60" s="385"/>
      <c r="H60" s="385"/>
      <c r="I60" s="385"/>
      <c r="J60" s="385"/>
      <c r="K60" s="385"/>
    </row>
    <row r="61" spans="4:14" x14ac:dyDescent="0.3">
      <c r="D61" s="385"/>
      <c r="E61" s="385"/>
      <c r="F61" s="385"/>
      <c r="G61" s="385"/>
      <c r="H61" s="385"/>
      <c r="I61" s="385"/>
      <c r="J61" s="385"/>
      <c r="K61" s="385"/>
    </row>
    <row r="62" spans="4:14" x14ac:dyDescent="0.3">
      <c r="D62" s="385"/>
      <c r="E62" s="385"/>
      <c r="F62" s="385"/>
      <c r="G62" s="385"/>
      <c r="H62" s="385"/>
      <c r="I62" s="385"/>
      <c r="J62" s="385"/>
      <c r="K62" s="385"/>
    </row>
    <row r="63" spans="4:14" x14ac:dyDescent="0.3">
      <c r="D63" s="385"/>
      <c r="E63" s="385"/>
      <c r="F63" s="385"/>
      <c r="G63" s="385"/>
      <c r="H63" s="385"/>
      <c r="I63" s="385"/>
      <c r="J63" s="385"/>
      <c r="K63" s="385"/>
    </row>
    <row r="64" spans="4:14" x14ac:dyDescent="0.3">
      <c r="D64" s="385"/>
      <c r="E64" s="385"/>
      <c r="F64" s="385"/>
      <c r="G64" s="385"/>
      <c r="H64" s="385"/>
      <c r="I64" s="385"/>
      <c r="J64" s="385"/>
      <c r="K64" s="385"/>
    </row>
    <row r="65" spans="3:11" x14ac:dyDescent="0.3">
      <c r="D65" s="385"/>
      <c r="E65" s="385"/>
      <c r="F65" s="385"/>
      <c r="G65" s="385"/>
      <c r="H65" s="385"/>
      <c r="I65" s="385"/>
      <c r="J65" s="385"/>
      <c r="K65" s="385"/>
    </row>
    <row r="66" spans="3:11" x14ac:dyDescent="0.3">
      <c r="C66" s="385"/>
      <c r="D66" s="385"/>
      <c r="E66" s="385"/>
      <c r="F66" s="385"/>
      <c r="G66" s="385"/>
      <c r="H66" s="385"/>
      <c r="I66" s="385"/>
      <c r="J66" s="385"/>
      <c r="K66" s="385"/>
    </row>
    <row r="67" spans="3:11" x14ac:dyDescent="0.3">
      <c r="C67" s="385"/>
      <c r="D67" s="385"/>
      <c r="E67" s="385"/>
      <c r="F67" s="385"/>
      <c r="G67" s="385"/>
      <c r="H67" s="385"/>
      <c r="I67" s="385"/>
      <c r="J67" s="385"/>
      <c r="K67" s="385"/>
    </row>
  </sheetData>
  <mergeCells count="4">
    <mergeCell ref="B7:O7"/>
    <mergeCell ref="B15:O15"/>
    <mergeCell ref="B16:O16"/>
    <mergeCell ref="B17:O17"/>
  </mergeCells>
  <pageMargins left="0.22" right="0.1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91"/>
  <sheetViews>
    <sheetView zoomScale="130" zoomScaleNormal="130" workbookViewId="0">
      <selection activeCell="M32" sqref="M32"/>
    </sheetView>
  </sheetViews>
  <sheetFormatPr baseColWidth="10" defaultColWidth="11.44140625" defaultRowHeight="11.4" x14ac:dyDescent="0.2"/>
  <cols>
    <col min="1" max="1" width="9" style="76" bestFit="1" customWidth="1"/>
    <col min="2" max="2" width="26.5546875" style="72" customWidth="1"/>
    <col min="3" max="3" width="11.5546875" style="78" hidden="1" customWidth="1"/>
    <col min="4" max="4" width="8.5546875" style="78" hidden="1" customWidth="1"/>
    <col min="5" max="5" width="9.88671875" style="78" customWidth="1"/>
    <col min="6" max="6" width="10.44140625" style="78" customWidth="1"/>
    <col min="7" max="12" width="8.5546875" style="78" bestFit="1" customWidth="1"/>
    <col min="13" max="13" width="8.88671875" style="89" customWidth="1"/>
    <col min="14" max="14" width="9.5546875" style="89" bestFit="1" customWidth="1"/>
    <col min="15" max="15" width="8.6640625" style="79" customWidth="1"/>
    <col min="16" max="16384" width="11.44140625" style="72"/>
  </cols>
  <sheetData>
    <row r="2" spans="1:15" s="209" customFormat="1" ht="17.399999999999999" x14ac:dyDescent="0.2">
      <c r="A2" s="211"/>
      <c r="B2" s="184" t="s">
        <v>299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  <c r="N2" s="213"/>
      <c r="O2" s="214"/>
    </row>
    <row r="3" spans="1:15" s="209" customFormat="1" ht="13.8" x14ac:dyDescent="0.25">
      <c r="A3" s="211"/>
      <c r="B3" s="185" t="s">
        <v>300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213"/>
      <c r="O3" s="214"/>
    </row>
    <row r="4" spans="1:15" x14ac:dyDescent="0.2">
      <c r="B4" s="114"/>
      <c r="G4" s="75"/>
      <c r="H4" s="75"/>
      <c r="I4" s="75"/>
      <c r="J4" s="75"/>
      <c r="K4" s="75"/>
      <c r="L4" s="75"/>
    </row>
    <row r="5" spans="1:15" ht="13.8" x14ac:dyDescent="0.25">
      <c r="B5" s="108" t="s">
        <v>309</v>
      </c>
      <c r="J5" s="75"/>
      <c r="K5" s="75"/>
      <c r="L5" s="75"/>
    </row>
    <row r="6" spans="1:15" x14ac:dyDescent="0.3">
      <c r="B6" s="9"/>
      <c r="C6" s="38"/>
      <c r="D6" s="38"/>
      <c r="E6" s="38"/>
      <c r="F6" s="38"/>
      <c r="G6" s="38"/>
      <c r="H6" s="38"/>
      <c r="I6" s="38"/>
      <c r="J6" s="38"/>
      <c r="K6" s="38"/>
      <c r="L6" s="38"/>
      <c r="M6" s="79"/>
      <c r="N6" s="79"/>
    </row>
    <row r="7" spans="1:15" x14ac:dyDescent="0.3">
      <c r="B7" s="455" t="s">
        <v>52</v>
      </c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</row>
    <row r="8" spans="1:15" ht="20.399999999999999" x14ac:dyDescent="0.3">
      <c r="B8" s="219" t="s">
        <v>16</v>
      </c>
      <c r="C8" s="220">
        <v>2013</v>
      </c>
      <c r="D8" s="220">
        <v>2014</v>
      </c>
      <c r="E8" s="220">
        <v>2015</v>
      </c>
      <c r="F8" s="220">
        <v>2016</v>
      </c>
      <c r="G8" s="220">
        <v>2017</v>
      </c>
      <c r="H8" s="220">
        <v>2018</v>
      </c>
      <c r="I8" s="220">
        <v>2019</v>
      </c>
      <c r="J8" s="220">
        <v>2020</v>
      </c>
      <c r="K8" s="220">
        <v>2021</v>
      </c>
      <c r="L8" s="220">
        <v>2022</v>
      </c>
      <c r="M8" s="220">
        <v>2023</v>
      </c>
      <c r="N8" s="220">
        <v>2024</v>
      </c>
      <c r="O8" s="221" t="s">
        <v>307</v>
      </c>
    </row>
    <row r="9" spans="1:15" x14ac:dyDescent="0.3">
      <c r="B9" s="222" t="s">
        <v>0</v>
      </c>
      <c r="C9" s="218">
        <f>+C10+C21</f>
        <v>12472.095252739999</v>
      </c>
      <c r="D9" s="218">
        <f t="shared" ref="D9:L9" si="0">+D10+D21</f>
        <v>13951.982491897197</v>
      </c>
      <c r="E9" s="218">
        <f t="shared" si="0"/>
        <v>15000.264940850002</v>
      </c>
      <c r="F9" s="218">
        <f t="shared" si="0"/>
        <v>17141.500307225098</v>
      </c>
      <c r="G9" s="218">
        <f t="shared" si="0"/>
        <v>19416.561862002316</v>
      </c>
      <c r="H9" s="218">
        <f t="shared" si="0"/>
        <v>19383.105890165993</v>
      </c>
      <c r="I9" s="218">
        <f t="shared" si="0"/>
        <v>19547.020368990001</v>
      </c>
      <c r="J9" s="218">
        <f t="shared" si="0"/>
        <v>17182.955744999999</v>
      </c>
      <c r="K9" s="218">
        <f t="shared" si="0"/>
        <v>19945.823488522037</v>
      </c>
      <c r="L9" s="218">
        <f t="shared" si="0"/>
        <v>20694.035082092891</v>
      </c>
      <c r="M9" s="218">
        <f>+M10+M21</f>
        <v>22349.615436961169</v>
      </c>
      <c r="N9" s="218">
        <v>24920.767768549995</v>
      </c>
      <c r="O9" s="223">
        <f>(N9/M9)-1</f>
        <v>0.11504235224274706</v>
      </c>
    </row>
    <row r="10" spans="1:15" x14ac:dyDescent="0.3">
      <c r="B10" s="224" t="s">
        <v>67</v>
      </c>
      <c r="C10" s="126">
        <f t="shared" ref="C10:I10" si="1">SUM(C11:C20)</f>
        <v>12454.077252739999</v>
      </c>
      <c r="D10" s="126">
        <f t="shared" si="1"/>
        <v>13934.070561897197</v>
      </c>
      <c r="E10" s="126">
        <f t="shared" si="1"/>
        <v>14971.587480850001</v>
      </c>
      <c r="F10" s="126">
        <f t="shared" si="1"/>
        <v>17027.3295972251</v>
      </c>
      <c r="G10" s="126">
        <f t="shared" si="1"/>
        <v>19259.719311002314</v>
      </c>
      <c r="H10" s="126">
        <f t="shared" si="1"/>
        <v>19228.553252165992</v>
      </c>
      <c r="I10" s="126">
        <f t="shared" si="1"/>
        <v>19356.372629990001</v>
      </c>
      <c r="J10" s="126">
        <f>SUM(J11:J20)</f>
        <v>17099.695315000001</v>
      </c>
      <c r="K10" s="126">
        <f>SUM(K11:K20)</f>
        <v>19872.021808522037</v>
      </c>
      <c r="L10" s="126">
        <f>SUM(L11:L20)</f>
        <v>20624.39471209289</v>
      </c>
      <c r="M10" s="126">
        <f>SUM(M11:M20)</f>
        <v>22152.714826961168</v>
      </c>
      <c r="N10" s="126">
        <f>SUM(N11:N20)</f>
        <v>24919.77676855</v>
      </c>
      <c r="O10" s="225">
        <f t="shared" ref="O10:O25" si="2">(N10/M10)-1</f>
        <v>0.12490848021124501</v>
      </c>
    </row>
    <row r="11" spans="1:15" x14ac:dyDescent="0.3">
      <c r="B11" s="226" t="s">
        <v>2</v>
      </c>
      <c r="C11" s="127">
        <v>1104.4296259999999</v>
      </c>
      <c r="D11" s="127">
        <v>1175.0843745971961</v>
      </c>
      <c r="E11" s="127">
        <v>1310.6039620000004</v>
      </c>
      <c r="F11" s="127">
        <v>1313.1554309999999</v>
      </c>
      <c r="G11" s="127">
        <v>1283.3860490000004</v>
      </c>
      <c r="H11" s="127">
        <v>1616.3881819999995</v>
      </c>
      <c r="I11" s="127">
        <v>1821.5542849999999</v>
      </c>
      <c r="J11" s="127">
        <v>1863.4561659999995</v>
      </c>
      <c r="K11" s="127">
        <v>2000.0051966558528</v>
      </c>
      <c r="L11" s="127">
        <v>2064.3388730347965</v>
      </c>
      <c r="M11" s="127">
        <v>1910.4328040000019</v>
      </c>
      <c r="N11" s="127">
        <v>1697.5488509999998</v>
      </c>
      <c r="O11" s="227">
        <f t="shared" si="2"/>
        <v>-0.11143231656945618</v>
      </c>
    </row>
    <row r="12" spans="1:15" x14ac:dyDescent="0.3">
      <c r="B12" s="226" t="s">
        <v>68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227" t="s">
        <v>17</v>
      </c>
    </row>
    <row r="13" spans="1:15" x14ac:dyDescent="0.3">
      <c r="B13" s="226" t="s">
        <v>4</v>
      </c>
      <c r="C13" s="127">
        <v>363.27199999999999</v>
      </c>
      <c r="D13" s="127">
        <v>453.08581699999996</v>
      </c>
      <c r="E13" s="127">
        <v>475.61255000000006</v>
      </c>
      <c r="F13" s="127">
        <v>477.97687999999999</v>
      </c>
      <c r="G13" s="127">
        <v>589.76</v>
      </c>
      <c r="H13" s="127">
        <v>807.05116099999987</v>
      </c>
      <c r="I13" s="127">
        <v>893.15821900000014</v>
      </c>
      <c r="J13" s="127">
        <v>403.31868600000007</v>
      </c>
      <c r="K13" s="127">
        <v>910.04236199999991</v>
      </c>
      <c r="L13" s="127">
        <v>1317.3597515788081</v>
      </c>
      <c r="M13" s="127">
        <v>1579.6835530000001</v>
      </c>
      <c r="N13" s="127">
        <v>1904.9057989999999</v>
      </c>
      <c r="O13" s="227">
        <f t="shared" si="2"/>
        <v>0.20587809842190574</v>
      </c>
    </row>
    <row r="14" spans="1:15" x14ac:dyDescent="0.3">
      <c r="B14" s="226" t="s">
        <v>6</v>
      </c>
      <c r="C14" s="127">
        <v>75.727999999999994</v>
      </c>
      <c r="D14" s="127">
        <v>105.791</v>
      </c>
      <c r="E14" s="127">
        <v>60.195999999999998</v>
      </c>
      <c r="F14" s="127">
        <v>58.99</v>
      </c>
      <c r="G14" s="127">
        <v>25.877099999999999</v>
      </c>
      <c r="H14" s="127">
        <v>31.074999999999999</v>
      </c>
      <c r="I14" s="127">
        <v>70.673339999999996</v>
      </c>
      <c r="J14" s="127">
        <v>45.857999999999997</v>
      </c>
      <c r="K14" s="127">
        <v>77.154537279964117</v>
      </c>
      <c r="L14" s="127">
        <v>80.064999999999998</v>
      </c>
      <c r="M14" s="127">
        <v>35.895949999999999</v>
      </c>
      <c r="N14" s="127">
        <v>18.762889999999999</v>
      </c>
      <c r="O14" s="227">
        <f t="shared" si="2"/>
        <v>-0.47729785672199787</v>
      </c>
    </row>
    <row r="15" spans="1:15" x14ac:dyDescent="0.3">
      <c r="B15" s="226" t="s">
        <v>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227" t="s">
        <v>17</v>
      </c>
    </row>
    <row r="16" spans="1:15" x14ac:dyDescent="0.3">
      <c r="B16" s="226" t="s">
        <v>39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227" t="s">
        <v>17</v>
      </c>
    </row>
    <row r="17" spans="2:15" x14ac:dyDescent="0.3">
      <c r="B17" s="226" t="s">
        <v>1</v>
      </c>
      <c r="C17" s="127">
        <v>8710.8420767400003</v>
      </c>
      <c r="D17" s="127">
        <v>9856.2608293000012</v>
      </c>
      <c r="E17" s="127">
        <v>10266.895966849999</v>
      </c>
      <c r="F17" s="127">
        <v>10135.931721335101</v>
      </c>
      <c r="G17" s="127">
        <v>11751.560237002313</v>
      </c>
      <c r="H17" s="127">
        <v>11179.062306665997</v>
      </c>
      <c r="I17" s="127">
        <v>11300.28059199</v>
      </c>
      <c r="J17" s="127">
        <v>10271.07481</v>
      </c>
      <c r="K17" s="127">
        <v>11960.945542906225</v>
      </c>
      <c r="L17" s="127">
        <v>11778.274212724176</v>
      </c>
      <c r="M17" s="127">
        <v>11669.651787000001</v>
      </c>
      <c r="N17" s="127">
        <v>13043.673498549997</v>
      </c>
      <c r="O17" s="227">
        <f t="shared" si="2"/>
        <v>0.11774316291773657</v>
      </c>
    </row>
    <row r="18" spans="2:15" x14ac:dyDescent="0.3">
      <c r="B18" s="226" t="s">
        <v>69</v>
      </c>
      <c r="C18" s="127">
        <v>407.274</v>
      </c>
      <c r="D18" s="127">
        <v>572.52435000000003</v>
      </c>
      <c r="E18" s="127">
        <v>497.22843699999999</v>
      </c>
      <c r="F18" s="127">
        <v>356.04720900000001</v>
      </c>
      <c r="G18" s="127">
        <v>550.52356199999997</v>
      </c>
      <c r="H18" s="127">
        <v>576.69239399999981</v>
      </c>
      <c r="I18" s="127">
        <v>538.61987199999999</v>
      </c>
      <c r="J18" s="127">
        <v>405.80553000000009</v>
      </c>
      <c r="K18" s="127">
        <v>691.00534467999989</v>
      </c>
      <c r="L18" s="127">
        <v>1065.2557937551082</v>
      </c>
      <c r="M18" s="127">
        <v>1210.4708829611616</v>
      </c>
      <c r="N18" s="127">
        <v>2115.8205710000002</v>
      </c>
      <c r="O18" s="227">
        <f t="shared" si="2"/>
        <v>0.74793181792534469</v>
      </c>
    </row>
    <row r="19" spans="2:15" x14ac:dyDescent="0.3">
      <c r="B19" s="226" t="s">
        <v>3</v>
      </c>
      <c r="C19" s="127">
        <v>1460.3645499999996</v>
      </c>
      <c r="D19" s="127">
        <v>1451.7661210000003</v>
      </c>
      <c r="E19" s="127">
        <v>2161.7706150000004</v>
      </c>
      <c r="F19" s="127">
        <v>4625.9948658900003</v>
      </c>
      <c r="G19" s="127">
        <v>4976.9853629999989</v>
      </c>
      <c r="H19" s="127">
        <v>4956.7468284999959</v>
      </c>
      <c r="I19" s="127">
        <v>4556.8513219999995</v>
      </c>
      <c r="J19" s="127">
        <v>3907.5751230000005</v>
      </c>
      <c r="K19" s="127">
        <v>4130.5558249999995</v>
      </c>
      <c r="L19" s="127">
        <v>3982.8890810000012</v>
      </c>
      <c r="M19" s="127">
        <v>5354.9728500000001</v>
      </c>
      <c r="N19" s="127">
        <v>5778.5221589999992</v>
      </c>
      <c r="O19" s="227">
        <f t="shared" si="2"/>
        <v>7.9094576361857571E-2</v>
      </c>
    </row>
    <row r="20" spans="2:15" x14ac:dyDescent="0.3">
      <c r="B20" s="226" t="s">
        <v>5</v>
      </c>
      <c r="C20" s="127">
        <v>332.16699999999997</v>
      </c>
      <c r="D20" s="127">
        <v>319.55806999999987</v>
      </c>
      <c r="E20" s="127">
        <v>199.27995000000004</v>
      </c>
      <c r="F20" s="127">
        <v>59.233490000000003</v>
      </c>
      <c r="G20" s="127">
        <v>81.626999999999995</v>
      </c>
      <c r="H20" s="127">
        <v>61.537379999999999</v>
      </c>
      <c r="I20" s="127">
        <v>175.23500000000001</v>
      </c>
      <c r="J20" s="127">
        <v>202.607</v>
      </c>
      <c r="K20" s="127">
        <v>102.313</v>
      </c>
      <c r="L20" s="127">
        <v>336.21199999999999</v>
      </c>
      <c r="M20" s="127">
        <v>391.60700000000003</v>
      </c>
      <c r="N20" s="127">
        <v>360.54300000000001</v>
      </c>
      <c r="O20" s="227">
        <f t="shared" si="2"/>
        <v>-7.9324424742152289E-2</v>
      </c>
    </row>
    <row r="21" spans="2:15" x14ac:dyDescent="0.3">
      <c r="B21" s="224" t="s">
        <v>70</v>
      </c>
      <c r="C21" s="126">
        <f>SUM(C22:C25)</f>
        <v>18.018000000000001</v>
      </c>
      <c r="D21" s="126">
        <f t="shared" ref="D21:M21" si="3">SUM(D22:D25)</f>
        <v>17.911930000000002</v>
      </c>
      <c r="E21" s="126">
        <f t="shared" si="3"/>
        <v>28.677460000000004</v>
      </c>
      <c r="F21" s="126">
        <f t="shared" si="3"/>
        <v>114.17071</v>
      </c>
      <c r="G21" s="126">
        <f t="shared" si="3"/>
        <v>156.84255100000001</v>
      </c>
      <c r="H21" s="126">
        <f t="shared" si="3"/>
        <v>154.552638</v>
      </c>
      <c r="I21" s="126">
        <f t="shared" si="3"/>
        <v>190.647739</v>
      </c>
      <c r="J21" s="126">
        <f t="shared" si="3"/>
        <v>83.260429999999971</v>
      </c>
      <c r="K21" s="126">
        <f t="shared" si="3"/>
        <v>73.801680000000005</v>
      </c>
      <c r="L21" s="126">
        <f t="shared" si="3"/>
        <v>69.640370000000019</v>
      </c>
      <c r="M21" s="126">
        <f t="shared" si="3"/>
        <v>196.90060999999989</v>
      </c>
      <c r="N21" s="126">
        <f>SUM(N22:N25)</f>
        <v>0.99099999999999999</v>
      </c>
      <c r="O21" s="225">
        <f t="shared" si="2"/>
        <v>-0.99496700391126269</v>
      </c>
    </row>
    <row r="22" spans="2:15" x14ac:dyDescent="0.3">
      <c r="B22" s="226" t="s">
        <v>24</v>
      </c>
      <c r="C22" s="127">
        <v>0</v>
      </c>
      <c r="D22" s="127">
        <v>0</v>
      </c>
      <c r="E22" s="127">
        <v>0</v>
      </c>
      <c r="F22" s="128">
        <v>0.10648000000000001</v>
      </c>
      <c r="G22" s="128">
        <v>0.41318999999999995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227" t="s">
        <v>17</v>
      </c>
    </row>
    <row r="23" spans="2:15" x14ac:dyDescent="0.3">
      <c r="B23" s="226" t="s">
        <v>27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227" t="s">
        <v>17</v>
      </c>
    </row>
    <row r="24" spans="2:15" x14ac:dyDescent="0.3">
      <c r="B24" s="226" t="s">
        <v>7</v>
      </c>
      <c r="C24" s="127">
        <v>18.018000000000001</v>
      </c>
      <c r="D24" s="127">
        <v>17.911930000000002</v>
      </c>
      <c r="E24" s="127">
        <v>28.677460000000004</v>
      </c>
      <c r="F24" s="128">
        <v>0.23499999999999999</v>
      </c>
      <c r="G24" s="128">
        <v>0.104</v>
      </c>
      <c r="H24" s="128">
        <v>5.6210000000000004</v>
      </c>
      <c r="I24" s="128">
        <v>0.17199999999999999</v>
      </c>
      <c r="J24" s="128">
        <v>9.4E-2</v>
      </c>
      <c r="K24" s="128">
        <v>1.022</v>
      </c>
      <c r="L24" s="128">
        <v>0.27500000000000002</v>
      </c>
      <c r="M24" s="128">
        <v>1.4239999999999999</v>
      </c>
      <c r="N24" s="128">
        <v>0.99099999999999999</v>
      </c>
      <c r="O24" s="227">
        <f t="shared" si="2"/>
        <v>-0.30407303370786509</v>
      </c>
    </row>
    <row r="25" spans="2:15" x14ac:dyDescent="0.3">
      <c r="B25" s="228" t="s">
        <v>47</v>
      </c>
      <c r="C25" s="229">
        <v>0</v>
      </c>
      <c r="D25" s="229">
        <v>0</v>
      </c>
      <c r="E25" s="229">
        <v>0</v>
      </c>
      <c r="F25" s="229">
        <v>113.82923</v>
      </c>
      <c r="G25" s="229">
        <v>156.32536100000002</v>
      </c>
      <c r="H25" s="229">
        <v>148.93163799999999</v>
      </c>
      <c r="I25" s="229">
        <v>190.475739</v>
      </c>
      <c r="J25" s="229">
        <v>83.166429999999977</v>
      </c>
      <c r="K25" s="229">
        <v>72.779679999999999</v>
      </c>
      <c r="L25" s="229">
        <v>69.365370000000013</v>
      </c>
      <c r="M25" s="229">
        <v>195.47660999999988</v>
      </c>
      <c r="N25" s="229">
        <v>0</v>
      </c>
      <c r="O25" s="230">
        <f t="shared" si="2"/>
        <v>-1</v>
      </c>
    </row>
    <row r="26" spans="2:15" x14ac:dyDescent="0.2">
      <c r="B26" s="394" t="s">
        <v>352</v>
      </c>
      <c r="O26" s="89"/>
    </row>
    <row r="27" spans="2:15" x14ac:dyDescent="0.2">
      <c r="B27" s="394" t="s">
        <v>298</v>
      </c>
    </row>
    <row r="28" spans="2:15" x14ac:dyDescent="0.2"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2:15" x14ac:dyDescent="0.3">
      <c r="C29" s="72"/>
      <c r="D29" s="72"/>
      <c r="E29" s="72"/>
      <c r="F29" s="83"/>
      <c r="G29" s="83"/>
      <c r="H29" s="83"/>
      <c r="I29" s="83"/>
      <c r="J29" s="83"/>
      <c r="K29" s="83"/>
      <c r="L29" s="83"/>
      <c r="M29" s="83"/>
      <c r="N29" s="83"/>
    </row>
    <row r="30" spans="2:15" x14ac:dyDescent="0.3">
      <c r="C30" s="72"/>
      <c r="D30" s="72"/>
      <c r="E30" s="72"/>
      <c r="G30" s="72"/>
      <c r="H30" s="72"/>
      <c r="I30" s="72"/>
      <c r="J30" s="72"/>
      <c r="K30" s="72"/>
      <c r="L30" s="72"/>
      <c r="M30" s="79"/>
      <c r="N30" s="79"/>
      <c r="O30" s="76"/>
    </row>
    <row r="31" spans="2:15" x14ac:dyDescent="0.3">
      <c r="C31" s="72"/>
      <c r="D31" s="72"/>
      <c r="E31" s="72"/>
      <c r="F31" s="79"/>
      <c r="G31" s="72"/>
      <c r="H31" s="72"/>
      <c r="I31" s="72"/>
      <c r="J31" s="72"/>
      <c r="K31" s="72"/>
      <c r="L31" s="72"/>
      <c r="M31" s="79"/>
      <c r="N31" s="79"/>
    </row>
    <row r="32" spans="2:15" x14ac:dyDescent="0.3">
      <c r="C32" s="72"/>
      <c r="D32" s="72"/>
      <c r="E32" s="72"/>
      <c r="G32" s="72"/>
      <c r="H32" s="72"/>
      <c r="I32" s="72"/>
      <c r="J32" s="72"/>
      <c r="K32" s="72"/>
      <c r="L32" s="72"/>
      <c r="M32" s="79"/>
      <c r="N32" s="79"/>
    </row>
    <row r="33" spans="3:14" x14ac:dyDescent="0.3">
      <c r="C33" s="72"/>
      <c r="D33" s="72"/>
      <c r="E33" s="72"/>
      <c r="G33" s="72"/>
      <c r="H33" s="72"/>
      <c r="I33" s="72"/>
      <c r="J33" s="72"/>
      <c r="K33" s="72"/>
      <c r="L33" s="72"/>
      <c r="M33" s="79"/>
      <c r="N33" s="79"/>
    </row>
    <row r="34" spans="3:14" x14ac:dyDescent="0.3">
      <c r="C34" s="72"/>
      <c r="D34" s="72"/>
      <c r="E34" s="72"/>
      <c r="G34" s="72"/>
      <c r="H34" s="72"/>
      <c r="I34" s="72"/>
      <c r="J34" s="72"/>
      <c r="K34" s="72"/>
      <c r="L34" s="72"/>
      <c r="M34" s="79"/>
      <c r="N34" s="79"/>
    </row>
    <row r="35" spans="3:14" x14ac:dyDescent="0.3">
      <c r="C35" s="72"/>
      <c r="D35" s="72"/>
      <c r="E35" s="72"/>
      <c r="G35" s="72"/>
      <c r="H35" s="72"/>
      <c r="I35" s="72"/>
      <c r="J35" s="72"/>
      <c r="K35" s="72"/>
      <c r="L35" s="72"/>
      <c r="M35" s="79"/>
      <c r="N35" s="79"/>
    </row>
    <row r="36" spans="3:14" x14ac:dyDescent="0.3">
      <c r="C36" s="72"/>
      <c r="D36" s="72"/>
      <c r="E36" s="72"/>
      <c r="G36" s="72"/>
      <c r="H36" s="72"/>
      <c r="I36" s="72"/>
      <c r="M36" s="79"/>
      <c r="N36" s="79"/>
    </row>
    <row r="37" spans="3:14" x14ac:dyDescent="0.3">
      <c r="C37" s="72"/>
      <c r="D37" s="72"/>
      <c r="E37" s="72"/>
      <c r="G37" s="72"/>
      <c r="H37" s="72"/>
      <c r="I37" s="72"/>
      <c r="L37" s="72"/>
      <c r="M37" s="79"/>
      <c r="N37" s="79"/>
    </row>
    <row r="38" spans="3:14" x14ac:dyDescent="0.3">
      <c r="C38" s="72"/>
      <c r="D38" s="72"/>
      <c r="E38" s="72"/>
      <c r="G38" s="72"/>
      <c r="H38" s="72"/>
      <c r="I38" s="72"/>
      <c r="L38" s="72"/>
      <c r="M38" s="79"/>
      <c r="N38" s="79"/>
    </row>
    <row r="39" spans="3:14" x14ac:dyDescent="0.3">
      <c r="C39" s="72"/>
      <c r="D39" s="72"/>
      <c r="E39" s="72"/>
      <c r="G39" s="72"/>
      <c r="H39" s="72"/>
      <c r="I39" s="72"/>
      <c r="L39" s="72"/>
      <c r="M39" s="79"/>
      <c r="N39" s="79"/>
    </row>
    <row r="40" spans="3:14" x14ac:dyDescent="0.3">
      <c r="C40" s="72"/>
      <c r="D40" s="72"/>
      <c r="E40" s="72"/>
      <c r="H40" s="72"/>
      <c r="I40" s="72"/>
      <c r="J40" s="72"/>
      <c r="K40" s="72"/>
      <c r="L40" s="72"/>
      <c r="M40" s="79"/>
      <c r="N40" s="79"/>
    </row>
    <row r="41" spans="3:14" x14ac:dyDescent="0.3">
      <c r="C41" s="72"/>
      <c r="D41" s="72"/>
      <c r="E41" s="72"/>
      <c r="G41" s="72"/>
      <c r="H41" s="72"/>
      <c r="I41" s="72"/>
      <c r="J41" s="72"/>
      <c r="K41" s="72"/>
      <c r="L41" s="72"/>
      <c r="M41" s="79"/>
      <c r="N41" s="79"/>
    </row>
    <row r="42" spans="3:14" x14ac:dyDescent="0.3">
      <c r="C42" s="72"/>
      <c r="D42" s="72"/>
      <c r="E42" s="72"/>
      <c r="G42" s="72"/>
      <c r="H42" s="72"/>
      <c r="I42" s="72"/>
      <c r="J42" s="72"/>
      <c r="K42" s="72"/>
      <c r="L42" s="72"/>
      <c r="M42" s="79"/>
      <c r="N42" s="79"/>
    </row>
    <row r="43" spans="3:14" x14ac:dyDescent="0.3">
      <c r="C43" s="72"/>
      <c r="D43" s="72"/>
      <c r="E43" s="72"/>
      <c r="G43" s="72"/>
      <c r="H43" s="72"/>
      <c r="I43" s="72"/>
      <c r="J43" s="72"/>
      <c r="K43" s="72"/>
      <c r="L43" s="72"/>
      <c r="M43" s="79"/>
      <c r="N43" s="79"/>
    </row>
    <row r="44" spans="3:14" x14ac:dyDescent="0.3">
      <c r="C44" s="72"/>
      <c r="D44" s="72"/>
      <c r="E44" s="72"/>
      <c r="G44" s="72"/>
      <c r="H44" s="72"/>
      <c r="I44" s="72"/>
      <c r="J44" s="72"/>
      <c r="K44" s="72"/>
      <c r="L44" s="72"/>
      <c r="M44" s="79"/>
      <c r="N44" s="79"/>
    </row>
    <row r="45" spans="3:14" x14ac:dyDescent="0.3">
      <c r="C45" s="72"/>
      <c r="D45" s="72"/>
      <c r="E45" s="72"/>
      <c r="G45" s="72"/>
      <c r="H45" s="72"/>
      <c r="I45" s="72"/>
      <c r="J45" s="72"/>
      <c r="K45" s="72"/>
      <c r="L45" s="72"/>
      <c r="M45" s="79"/>
      <c r="N45" s="79"/>
    </row>
    <row r="46" spans="3:14" x14ac:dyDescent="0.3">
      <c r="C46" s="72"/>
      <c r="D46" s="72"/>
      <c r="E46" s="72"/>
      <c r="G46" s="72"/>
      <c r="H46" s="72"/>
      <c r="I46" s="72"/>
      <c r="J46" s="72"/>
      <c r="K46" s="72"/>
      <c r="L46" s="72"/>
      <c r="M46" s="79"/>
      <c r="N46" s="79"/>
    </row>
    <row r="47" spans="3:14" x14ac:dyDescent="0.3">
      <c r="C47" s="72"/>
      <c r="D47" s="72"/>
      <c r="E47" s="72"/>
      <c r="G47" s="72"/>
      <c r="H47" s="72"/>
      <c r="I47" s="72"/>
      <c r="J47" s="72"/>
      <c r="K47" s="72"/>
      <c r="L47" s="72"/>
      <c r="M47" s="79"/>
      <c r="N47" s="79"/>
    </row>
    <row r="48" spans="3:14" x14ac:dyDescent="0.3">
      <c r="H48" s="72"/>
      <c r="I48" s="72"/>
      <c r="J48" s="72"/>
      <c r="K48" s="72"/>
      <c r="L48" s="72"/>
      <c r="M48" s="79"/>
      <c r="N48" s="79"/>
    </row>
    <row r="49" spans="2:14" x14ac:dyDescent="0.3">
      <c r="C49" s="72"/>
      <c r="D49" s="72"/>
      <c r="E49" s="79"/>
      <c r="F49" s="127"/>
      <c r="G49" s="72"/>
      <c r="H49" s="72"/>
      <c r="I49" s="72"/>
      <c r="J49" s="72"/>
      <c r="M49" s="79"/>
      <c r="N49" s="79"/>
    </row>
    <row r="50" spans="2:14" x14ac:dyDescent="0.3">
      <c r="C50" s="72"/>
      <c r="D50" s="72"/>
      <c r="E50" s="79"/>
      <c r="F50" s="127"/>
      <c r="G50" s="72"/>
      <c r="H50" s="72"/>
      <c r="I50" s="72"/>
      <c r="J50" s="72"/>
      <c r="M50" s="79"/>
      <c r="N50" s="79"/>
    </row>
    <row r="51" spans="2:14" x14ac:dyDescent="0.3">
      <c r="C51" s="72"/>
      <c r="D51" s="72"/>
      <c r="E51" s="79"/>
      <c r="F51" s="127"/>
      <c r="G51" s="72"/>
      <c r="H51" s="72"/>
      <c r="I51" s="72"/>
      <c r="J51" s="72"/>
      <c r="M51" s="79"/>
      <c r="N51" s="79"/>
    </row>
    <row r="52" spans="2:14" x14ac:dyDescent="0.3">
      <c r="C52" s="72"/>
      <c r="D52" s="72"/>
      <c r="E52" s="72"/>
      <c r="F52" s="134"/>
      <c r="G52" s="72"/>
      <c r="H52" s="72"/>
      <c r="I52" s="72"/>
      <c r="J52" s="72"/>
      <c r="M52" s="79"/>
      <c r="N52" s="79"/>
    </row>
    <row r="53" spans="2:14" x14ac:dyDescent="0.3">
      <c r="C53" s="72"/>
      <c r="D53" s="72"/>
      <c r="E53" s="72"/>
      <c r="F53" s="72"/>
      <c r="G53" s="72"/>
      <c r="H53" s="72"/>
      <c r="I53" s="72"/>
      <c r="J53" s="72"/>
      <c r="M53" s="79"/>
      <c r="N53" s="79"/>
    </row>
    <row r="54" spans="2:14" x14ac:dyDescent="0.3">
      <c r="C54" s="72"/>
      <c r="D54" s="72"/>
      <c r="E54" s="72"/>
      <c r="F54" s="72"/>
      <c r="G54" s="72"/>
      <c r="H54" s="72"/>
      <c r="I54" s="72"/>
      <c r="J54" s="72"/>
      <c r="M54" s="79"/>
      <c r="N54" s="79"/>
    </row>
    <row r="55" spans="2:14" x14ac:dyDescent="0.3">
      <c r="C55" s="72"/>
      <c r="D55" s="72"/>
      <c r="E55" s="72"/>
      <c r="F55" s="72"/>
      <c r="G55" s="72"/>
      <c r="H55" s="72"/>
      <c r="I55" s="72"/>
      <c r="J55" s="72"/>
      <c r="M55" s="79"/>
      <c r="N55" s="79"/>
    </row>
    <row r="56" spans="2:14" x14ac:dyDescent="0.3">
      <c r="C56" s="72"/>
      <c r="D56" s="72"/>
      <c r="E56" s="72"/>
      <c r="F56" s="72"/>
      <c r="G56" s="72"/>
      <c r="H56" s="72"/>
      <c r="I56" s="72"/>
      <c r="J56" s="72"/>
      <c r="M56" s="79"/>
      <c r="N56" s="79"/>
    </row>
    <row r="57" spans="2:14" x14ac:dyDescent="0.3">
      <c r="C57" s="72"/>
      <c r="D57" s="72"/>
      <c r="E57" s="72"/>
      <c r="F57" s="72"/>
      <c r="G57" s="72"/>
      <c r="H57" s="72"/>
      <c r="I57" s="72"/>
      <c r="J57" s="72"/>
      <c r="M57" s="79"/>
      <c r="N57" s="79"/>
    </row>
    <row r="58" spans="2:14" x14ac:dyDescent="0.3">
      <c r="B58" s="9"/>
      <c r="E58" s="72"/>
      <c r="F58" s="72"/>
      <c r="G58" s="72"/>
      <c r="M58" s="79"/>
      <c r="N58" s="79"/>
    </row>
    <row r="59" spans="2:14" x14ac:dyDescent="0.3">
      <c r="B59" s="9"/>
      <c r="E59" s="72"/>
      <c r="F59" s="72"/>
      <c r="G59" s="72"/>
      <c r="M59" s="79"/>
      <c r="N59" s="79"/>
    </row>
    <row r="60" spans="2:14" x14ac:dyDescent="0.3">
      <c r="B60" s="9"/>
      <c r="E60" s="72"/>
      <c r="F60" s="72"/>
      <c r="G60" s="72"/>
      <c r="M60" s="79"/>
      <c r="N60" s="79"/>
    </row>
    <row r="61" spans="2:14" x14ac:dyDescent="0.3">
      <c r="B61" s="9"/>
      <c r="M61" s="79"/>
      <c r="N61" s="79"/>
    </row>
    <row r="62" spans="2:14" x14ac:dyDescent="0.3">
      <c r="B62" s="9"/>
      <c r="M62" s="79"/>
      <c r="N62" s="79"/>
    </row>
    <row r="63" spans="2:14" x14ac:dyDescent="0.3">
      <c r="B63" s="9"/>
      <c r="M63" s="79"/>
      <c r="N63" s="79"/>
    </row>
    <row r="64" spans="2:14" x14ac:dyDescent="0.3">
      <c r="B64" s="9"/>
      <c r="M64" s="79"/>
      <c r="N64" s="79"/>
    </row>
    <row r="65" spans="2:14" x14ac:dyDescent="0.3">
      <c r="B65" s="9"/>
      <c r="M65" s="79"/>
      <c r="N65" s="79"/>
    </row>
    <row r="66" spans="2:14" x14ac:dyDescent="0.3">
      <c r="B66" s="9"/>
      <c r="M66" s="79"/>
      <c r="N66" s="79"/>
    </row>
    <row r="67" spans="2:14" x14ac:dyDescent="0.3">
      <c r="B67" s="9"/>
      <c r="M67" s="79"/>
      <c r="N67" s="79"/>
    </row>
    <row r="68" spans="2:14" x14ac:dyDescent="0.3">
      <c r="B68" s="9"/>
      <c r="M68" s="79"/>
      <c r="N68" s="79"/>
    </row>
    <row r="69" spans="2:14" x14ac:dyDescent="0.3">
      <c r="B69" s="9"/>
      <c r="M69" s="79"/>
      <c r="N69" s="79"/>
    </row>
    <row r="70" spans="2:14" x14ac:dyDescent="0.3">
      <c r="B70" s="9"/>
      <c r="M70" s="79"/>
      <c r="N70" s="79"/>
    </row>
    <row r="71" spans="2:14" x14ac:dyDescent="0.3">
      <c r="B71" s="9"/>
      <c r="M71" s="79"/>
      <c r="N71" s="79"/>
    </row>
    <row r="72" spans="2:14" x14ac:dyDescent="0.3">
      <c r="B72" s="9"/>
      <c r="M72" s="79"/>
      <c r="N72" s="79"/>
    </row>
    <row r="73" spans="2:14" x14ac:dyDescent="0.3">
      <c r="B73" s="9"/>
      <c r="M73" s="79"/>
      <c r="N73" s="79"/>
    </row>
    <row r="74" spans="2:14" x14ac:dyDescent="0.3">
      <c r="B74" s="9"/>
      <c r="M74" s="79"/>
      <c r="N74" s="79"/>
    </row>
    <row r="75" spans="2:14" x14ac:dyDescent="0.3">
      <c r="B75" s="9"/>
      <c r="M75" s="79"/>
      <c r="N75" s="79"/>
    </row>
    <row r="76" spans="2:14" x14ac:dyDescent="0.3">
      <c r="B76" s="9"/>
      <c r="M76" s="79"/>
      <c r="N76" s="79"/>
    </row>
    <row r="77" spans="2:14" x14ac:dyDescent="0.3">
      <c r="B77" s="9"/>
      <c r="M77" s="79"/>
      <c r="N77" s="79"/>
    </row>
    <row r="78" spans="2:14" x14ac:dyDescent="0.3">
      <c r="B78" s="9"/>
      <c r="M78" s="79"/>
      <c r="N78" s="79"/>
    </row>
    <row r="79" spans="2:14" x14ac:dyDescent="0.3">
      <c r="B79" s="9"/>
      <c r="M79" s="79"/>
      <c r="N79" s="79"/>
    </row>
    <row r="80" spans="2:14" x14ac:dyDescent="0.3">
      <c r="B80" s="9"/>
      <c r="M80" s="79"/>
      <c r="N80" s="79"/>
    </row>
    <row r="81" spans="2:14" x14ac:dyDescent="0.3">
      <c r="B81" s="9"/>
      <c r="M81" s="79"/>
      <c r="N81" s="79"/>
    </row>
    <row r="82" spans="2:14" x14ac:dyDescent="0.3">
      <c r="B82" s="9"/>
      <c r="M82" s="79"/>
      <c r="N82" s="79"/>
    </row>
    <row r="83" spans="2:14" x14ac:dyDescent="0.3">
      <c r="B83" s="9"/>
      <c r="M83" s="79"/>
      <c r="N83" s="79"/>
    </row>
    <row r="84" spans="2:14" x14ac:dyDescent="0.3">
      <c r="B84" s="9"/>
      <c r="M84" s="79"/>
      <c r="N84" s="79"/>
    </row>
    <row r="85" spans="2:14" x14ac:dyDescent="0.3">
      <c r="B85" s="9"/>
      <c r="M85" s="79"/>
      <c r="N85" s="79"/>
    </row>
    <row r="86" spans="2:14" x14ac:dyDescent="0.3">
      <c r="B86" s="9"/>
      <c r="M86" s="79"/>
      <c r="N86" s="79"/>
    </row>
    <row r="87" spans="2:14" x14ac:dyDescent="0.3">
      <c r="B87" s="9"/>
      <c r="M87" s="79"/>
      <c r="N87" s="79"/>
    </row>
    <row r="88" spans="2:14" x14ac:dyDescent="0.3">
      <c r="B88" s="9"/>
      <c r="M88" s="79"/>
      <c r="N88" s="79"/>
    </row>
    <row r="89" spans="2:14" x14ac:dyDescent="0.3">
      <c r="B89" s="9"/>
      <c r="M89" s="79"/>
      <c r="N89" s="79"/>
    </row>
    <row r="90" spans="2:14" x14ac:dyDescent="0.3">
      <c r="B90" s="9"/>
      <c r="M90" s="79"/>
      <c r="N90" s="79"/>
    </row>
    <row r="91" spans="2:14" x14ac:dyDescent="0.3">
      <c r="B91" s="9"/>
      <c r="M91" s="79"/>
      <c r="N91" s="79"/>
    </row>
    <row r="92" spans="2:14" x14ac:dyDescent="0.3">
      <c r="B92" s="9"/>
      <c r="M92" s="79"/>
      <c r="N92" s="79"/>
    </row>
    <row r="93" spans="2:14" x14ac:dyDescent="0.3">
      <c r="B93" s="9"/>
      <c r="M93" s="79"/>
      <c r="N93" s="79"/>
    </row>
    <row r="94" spans="2:14" x14ac:dyDescent="0.3">
      <c r="B94" s="9"/>
      <c r="M94" s="79"/>
      <c r="N94" s="79"/>
    </row>
    <row r="95" spans="2:14" x14ac:dyDescent="0.3">
      <c r="B95" s="9"/>
      <c r="M95" s="79"/>
      <c r="N95" s="79"/>
    </row>
    <row r="96" spans="2:14" x14ac:dyDescent="0.3">
      <c r="B96" s="9"/>
      <c r="M96" s="79"/>
      <c r="N96" s="79"/>
    </row>
    <row r="97" spans="2:14" x14ac:dyDescent="0.3">
      <c r="B97" s="9"/>
      <c r="M97" s="79"/>
      <c r="N97" s="79"/>
    </row>
    <row r="98" spans="2:14" x14ac:dyDescent="0.3">
      <c r="B98" s="9"/>
      <c r="M98" s="79"/>
      <c r="N98" s="79"/>
    </row>
    <row r="99" spans="2:14" x14ac:dyDescent="0.3">
      <c r="B99" s="9"/>
      <c r="M99" s="79"/>
      <c r="N99" s="79"/>
    </row>
    <row r="100" spans="2:14" x14ac:dyDescent="0.3">
      <c r="B100" s="9"/>
      <c r="M100" s="79"/>
      <c r="N100" s="79"/>
    </row>
    <row r="101" spans="2:14" x14ac:dyDescent="0.3">
      <c r="B101" s="9"/>
      <c r="M101" s="79"/>
      <c r="N101" s="79"/>
    </row>
    <row r="102" spans="2:14" x14ac:dyDescent="0.3">
      <c r="B102" s="9"/>
      <c r="M102" s="79"/>
      <c r="N102" s="79"/>
    </row>
    <row r="103" spans="2:14" x14ac:dyDescent="0.3">
      <c r="B103" s="9"/>
      <c r="M103" s="79"/>
      <c r="N103" s="79"/>
    </row>
    <row r="104" spans="2:14" x14ac:dyDescent="0.3">
      <c r="B104" s="9"/>
      <c r="M104" s="79"/>
      <c r="N104" s="79"/>
    </row>
    <row r="105" spans="2:14" x14ac:dyDescent="0.3">
      <c r="B105" s="9"/>
      <c r="M105" s="79"/>
      <c r="N105" s="79"/>
    </row>
    <row r="106" spans="2:14" x14ac:dyDescent="0.3">
      <c r="B106" s="9"/>
      <c r="M106" s="79"/>
      <c r="N106" s="79"/>
    </row>
    <row r="107" spans="2:14" x14ac:dyDescent="0.3">
      <c r="B107" s="9"/>
      <c r="M107" s="79"/>
      <c r="N107" s="79"/>
    </row>
    <row r="108" spans="2:14" x14ac:dyDescent="0.3">
      <c r="B108" s="9"/>
      <c r="M108" s="79"/>
      <c r="N108" s="79"/>
    </row>
    <row r="109" spans="2:14" x14ac:dyDescent="0.3">
      <c r="B109" s="9"/>
      <c r="M109" s="79"/>
      <c r="N109" s="79"/>
    </row>
    <row r="110" spans="2:14" x14ac:dyDescent="0.3">
      <c r="B110" s="9"/>
      <c r="M110" s="79"/>
      <c r="N110" s="79"/>
    </row>
    <row r="111" spans="2:14" x14ac:dyDescent="0.3">
      <c r="B111" s="9"/>
      <c r="M111" s="79"/>
      <c r="N111" s="79"/>
    </row>
    <row r="112" spans="2:14" x14ac:dyDescent="0.3">
      <c r="B112" s="9"/>
      <c r="M112" s="79"/>
      <c r="N112" s="79"/>
    </row>
    <row r="113" spans="2:14" x14ac:dyDescent="0.3">
      <c r="B113" s="9"/>
      <c r="M113" s="79"/>
      <c r="N113" s="79"/>
    </row>
    <row r="114" spans="2:14" x14ac:dyDescent="0.3">
      <c r="B114" s="9"/>
      <c r="M114" s="79"/>
      <c r="N114" s="79"/>
    </row>
    <row r="115" spans="2:14" x14ac:dyDescent="0.3">
      <c r="B115" s="9"/>
      <c r="M115" s="79"/>
      <c r="N115" s="79"/>
    </row>
    <row r="116" spans="2:14" x14ac:dyDescent="0.3">
      <c r="B116" s="9"/>
      <c r="M116" s="79"/>
      <c r="N116" s="79"/>
    </row>
    <row r="117" spans="2:14" x14ac:dyDescent="0.3">
      <c r="B117" s="9"/>
      <c r="M117" s="79"/>
      <c r="N117" s="79"/>
    </row>
    <row r="118" spans="2:14" x14ac:dyDescent="0.3">
      <c r="B118" s="78"/>
      <c r="M118" s="79"/>
      <c r="N118" s="79"/>
    </row>
    <row r="119" spans="2:14" x14ac:dyDescent="0.3">
      <c r="B119" s="78"/>
      <c r="M119" s="79"/>
      <c r="N119" s="79"/>
    </row>
    <row r="120" spans="2:14" x14ac:dyDescent="0.3">
      <c r="B120" s="78"/>
      <c r="M120" s="79"/>
      <c r="N120" s="79"/>
    </row>
    <row r="121" spans="2:14" x14ac:dyDescent="0.3">
      <c r="B121" s="78"/>
      <c r="M121" s="79"/>
      <c r="N121" s="79"/>
    </row>
    <row r="122" spans="2:14" x14ac:dyDescent="0.3">
      <c r="B122" s="78"/>
      <c r="M122" s="79"/>
      <c r="N122" s="79"/>
    </row>
    <row r="123" spans="2:14" x14ac:dyDescent="0.3">
      <c r="B123" s="78"/>
      <c r="M123" s="79"/>
      <c r="N123" s="79"/>
    </row>
    <row r="124" spans="2:14" x14ac:dyDescent="0.3">
      <c r="B124" s="78"/>
      <c r="M124" s="79"/>
      <c r="N124" s="79"/>
    </row>
    <row r="125" spans="2:14" x14ac:dyDescent="0.3">
      <c r="B125" s="78"/>
      <c r="M125" s="79"/>
      <c r="N125" s="79"/>
    </row>
    <row r="126" spans="2:14" x14ac:dyDescent="0.3">
      <c r="B126" s="78"/>
      <c r="M126" s="79"/>
      <c r="N126" s="79"/>
    </row>
    <row r="127" spans="2:14" x14ac:dyDescent="0.3">
      <c r="B127" s="78"/>
      <c r="M127" s="79"/>
      <c r="N127" s="79"/>
    </row>
    <row r="128" spans="2:14" x14ac:dyDescent="0.3">
      <c r="B128" s="78"/>
      <c r="M128" s="79"/>
      <c r="N128" s="79"/>
    </row>
    <row r="129" spans="2:14" x14ac:dyDescent="0.3">
      <c r="B129" s="78"/>
      <c r="M129" s="79"/>
      <c r="N129" s="79"/>
    </row>
    <row r="130" spans="2:14" x14ac:dyDescent="0.3">
      <c r="B130" s="78"/>
      <c r="M130" s="79"/>
      <c r="N130" s="79"/>
    </row>
    <row r="131" spans="2:14" x14ac:dyDescent="0.3">
      <c r="B131" s="78"/>
      <c r="M131" s="79"/>
      <c r="N131" s="79"/>
    </row>
    <row r="132" spans="2:14" x14ac:dyDescent="0.3">
      <c r="B132" s="78"/>
      <c r="M132" s="79"/>
      <c r="N132" s="79"/>
    </row>
    <row r="133" spans="2:14" x14ac:dyDescent="0.3">
      <c r="B133" s="78"/>
      <c r="M133" s="79"/>
      <c r="N133" s="79"/>
    </row>
    <row r="134" spans="2:14" x14ac:dyDescent="0.3">
      <c r="B134" s="78"/>
      <c r="M134" s="79"/>
      <c r="N134" s="79"/>
    </row>
    <row r="135" spans="2:14" x14ac:dyDescent="0.3">
      <c r="B135" s="78"/>
      <c r="M135" s="79"/>
      <c r="N135" s="79"/>
    </row>
    <row r="136" spans="2:14" x14ac:dyDescent="0.3">
      <c r="B136" s="78"/>
      <c r="M136" s="79"/>
      <c r="N136" s="79"/>
    </row>
    <row r="137" spans="2:14" x14ac:dyDescent="0.3">
      <c r="B137" s="78"/>
      <c r="M137" s="79"/>
      <c r="N137" s="79"/>
    </row>
    <row r="138" spans="2:14" x14ac:dyDescent="0.3">
      <c r="B138" s="78"/>
      <c r="M138" s="79"/>
      <c r="N138" s="79"/>
    </row>
    <row r="139" spans="2:14" x14ac:dyDescent="0.3">
      <c r="B139" s="78"/>
      <c r="M139" s="79"/>
      <c r="N139" s="79"/>
    </row>
    <row r="140" spans="2:14" x14ac:dyDescent="0.3">
      <c r="B140" s="78"/>
      <c r="M140" s="79"/>
      <c r="N140" s="79"/>
    </row>
    <row r="141" spans="2:14" x14ac:dyDescent="0.3">
      <c r="B141" s="78"/>
      <c r="M141" s="79"/>
      <c r="N141" s="79"/>
    </row>
    <row r="142" spans="2:14" x14ac:dyDescent="0.3">
      <c r="B142" s="78"/>
      <c r="M142" s="79"/>
      <c r="N142" s="79"/>
    </row>
    <row r="143" spans="2:14" x14ac:dyDescent="0.3">
      <c r="B143" s="78"/>
      <c r="M143" s="79"/>
      <c r="N143" s="79"/>
    </row>
    <row r="144" spans="2:14" x14ac:dyDescent="0.3">
      <c r="B144" s="78"/>
      <c r="M144" s="79"/>
      <c r="N144" s="79"/>
    </row>
    <row r="145" spans="2:14" x14ac:dyDescent="0.3">
      <c r="B145" s="78"/>
      <c r="M145" s="79"/>
      <c r="N145" s="79"/>
    </row>
    <row r="146" spans="2:14" x14ac:dyDescent="0.3">
      <c r="B146" s="78"/>
      <c r="M146" s="79"/>
      <c r="N146" s="79"/>
    </row>
    <row r="147" spans="2:14" x14ac:dyDescent="0.3">
      <c r="B147" s="9"/>
      <c r="M147" s="79"/>
      <c r="N147" s="79"/>
    </row>
    <row r="148" spans="2:14" x14ac:dyDescent="0.3">
      <c r="B148" s="9"/>
      <c r="M148" s="79"/>
      <c r="N148" s="79"/>
    </row>
    <row r="149" spans="2:14" x14ac:dyDescent="0.3">
      <c r="B149" s="9"/>
      <c r="M149" s="79"/>
      <c r="N149" s="79"/>
    </row>
    <row r="150" spans="2:14" x14ac:dyDescent="0.3">
      <c r="B150" s="9"/>
      <c r="M150" s="79"/>
      <c r="N150" s="79"/>
    </row>
    <row r="151" spans="2:14" x14ac:dyDescent="0.3">
      <c r="B151" s="9"/>
      <c r="M151" s="79"/>
      <c r="N151" s="79"/>
    </row>
    <row r="152" spans="2:14" x14ac:dyDescent="0.3">
      <c r="B152" s="9"/>
      <c r="M152" s="79"/>
      <c r="N152" s="79"/>
    </row>
    <row r="153" spans="2:14" x14ac:dyDescent="0.3">
      <c r="B153" s="9"/>
      <c r="M153" s="79"/>
      <c r="N153" s="79"/>
    </row>
    <row r="154" spans="2:14" x14ac:dyDescent="0.3">
      <c r="B154" s="9"/>
      <c r="M154" s="79"/>
      <c r="N154" s="79"/>
    </row>
    <row r="155" spans="2:14" x14ac:dyDescent="0.3">
      <c r="B155" s="9"/>
      <c r="M155" s="79"/>
      <c r="N155" s="79"/>
    </row>
    <row r="156" spans="2:14" x14ac:dyDescent="0.3">
      <c r="B156" s="9"/>
      <c r="M156" s="79"/>
      <c r="N156" s="79"/>
    </row>
    <row r="157" spans="2:14" x14ac:dyDescent="0.3">
      <c r="B157" s="9"/>
      <c r="M157" s="79"/>
      <c r="N157" s="79"/>
    </row>
    <row r="158" spans="2:14" x14ac:dyDescent="0.3">
      <c r="B158" s="9"/>
      <c r="M158" s="79"/>
      <c r="N158" s="79"/>
    </row>
    <row r="159" spans="2:14" x14ac:dyDescent="0.3">
      <c r="B159" s="9"/>
      <c r="M159" s="79"/>
      <c r="N159" s="79"/>
    </row>
    <row r="160" spans="2:14" x14ac:dyDescent="0.3">
      <c r="B160" s="9"/>
      <c r="M160" s="79"/>
      <c r="N160" s="79"/>
    </row>
    <row r="161" spans="2:14" x14ac:dyDescent="0.3">
      <c r="B161" s="9"/>
      <c r="M161" s="79"/>
      <c r="N161" s="79"/>
    </row>
    <row r="162" spans="2:14" x14ac:dyDescent="0.3">
      <c r="B162" s="9"/>
      <c r="M162" s="79"/>
      <c r="N162" s="79"/>
    </row>
    <row r="163" spans="2:14" x14ac:dyDescent="0.3">
      <c r="B163" s="9"/>
      <c r="M163" s="79"/>
      <c r="N163" s="79"/>
    </row>
    <row r="164" spans="2:14" x14ac:dyDescent="0.3">
      <c r="B164" s="9"/>
      <c r="M164" s="79"/>
      <c r="N164" s="79"/>
    </row>
    <row r="165" spans="2:14" x14ac:dyDescent="0.3">
      <c r="B165" s="9"/>
      <c r="M165" s="79"/>
      <c r="N165" s="79"/>
    </row>
    <row r="166" spans="2:14" x14ac:dyDescent="0.3">
      <c r="B166" s="9"/>
      <c r="M166" s="79"/>
      <c r="N166" s="79"/>
    </row>
    <row r="167" spans="2:14" x14ac:dyDescent="0.3">
      <c r="B167" s="9"/>
      <c r="M167" s="79"/>
      <c r="N167" s="79"/>
    </row>
    <row r="168" spans="2:14" x14ac:dyDescent="0.3">
      <c r="B168" s="9"/>
      <c r="M168" s="79"/>
      <c r="N168" s="79"/>
    </row>
    <row r="169" spans="2:14" x14ac:dyDescent="0.3">
      <c r="B169" s="9"/>
      <c r="M169" s="79"/>
      <c r="N169" s="79"/>
    </row>
    <row r="170" spans="2:14" x14ac:dyDescent="0.3">
      <c r="B170" s="9"/>
      <c r="M170" s="79"/>
      <c r="N170" s="79"/>
    </row>
    <row r="171" spans="2:14" x14ac:dyDescent="0.3">
      <c r="B171" s="9"/>
      <c r="M171" s="79"/>
      <c r="N171" s="79"/>
    </row>
    <row r="172" spans="2:14" x14ac:dyDescent="0.3">
      <c r="B172" s="9"/>
      <c r="M172" s="79"/>
      <c r="N172" s="79"/>
    </row>
    <row r="173" spans="2:14" x14ac:dyDescent="0.3">
      <c r="B173" s="9"/>
      <c r="M173" s="79"/>
      <c r="N173" s="79"/>
    </row>
    <row r="174" spans="2:14" x14ac:dyDescent="0.3">
      <c r="B174" s="9"/>
      <c r="M174" s="79"/>
      <c r="N174" s="79"/>
    </row>
    <row r="175" spans="2:14" x14ac:dyDescent="0.3">
      <c r="B175" s="9"/>
      <c r="M175" s="79"/>
      <c r="N175" s="79"/>
    </row>
    <row r="176" spans="2:14" x14ac:dyDescent="0.3">
      <c r="B176" s="9"/>
      <c r="M176" s="79"/>
      <c r="N176" s="79"/>
    </row>
    <row r="177" spans="2:14" x14ac:dyDescent="0.3">
      <c r="B177" s="9"/>
      <c r="M177" s="79"/>
      <c r="N177" s="79"/>
    </row>
    <row r="178" spans="2:14" x14ac:dyDescent="0.3">
      <c r="B178" s="9"/>
      <c r="M178" s="79"/>
      <c r="N178" s="79"/>
    </row>
    <row r="179" spans="2:14" x14ac:dyDescent="0.3">
      <c r="B179" s="9"/>
      <c r="M179" s="79"/>
      <c r="N179" s="79"/>
    </row>
    <row r="180" spans="2:14" x14ac:dyDescent="0.3">
      <c r="B180" s="9"/>
      <c r="M180" s="79"/>
      <c r="N180" s="79"/>
    </row>
    <row r="181" spans="2:14" x14ac:dyDescent="0.3">
      <c r="B181" s="9"/>
      <c r="M181" s="79"/>
      <c r="N181" s="79"/>
    </row>
    <row r="182" spans="2:14" x14ac:dyDescent="0.3">
      <c r="B182" s="9"/>
      <c r="M182" s="79"/>
      <c r="N182" s="79"/>
    </row>
    <row r="183" spans="2:14" x14ac:dyDescent="0.3">
      <c r="B183" s="9"/>
      <c r="M183" s="79"/>
      <c r="N183" s="79"/>
    </row>
    <row r="184" spans="2:14" x14ac:dyDescent="0.3">
      <c r="B184" s="9"/>
      <c r="M184" s="79"/>
      <c r="N184" s="79"/>
    </row>
    <row r="185" spans="2:14" x14ac:dyDescent="0.3">
      <c r="B185" s="9"/>
      <c r="M185" s="79"/>
      <c r="N185" s="79"/>
    </row>
    <row r="186" spans="2:14" x14ac:dyDescent="0.3">
      <c r="B186" s="9"/>
      <c r="M186" s="79"/>
      <c r="N186" s="79"/>
    </row>
    <row r="187" spans="2:14" x14ac:dyDescent="0.3">
      <c r="B187" s="9"/>
      <c r="M187" s="79"/>
      <c r="N187" s="79"/>
    </row>
    <row r="188" spans="2:14" x14ac:dyDescent="0.3">
      <c r="B188" s="9"/>
      <c r="M188" s="79"/>
      <c r="N188" s="79"/>
    </row>
    <row r="189" spans="2:14" x14ac:dyDescent="0.3">
      <c r="B189" s="9"/>
      <c r="M189" s="79"/>
      <c r="N189" s="79"/>
    </row>
    <row r="190" spans="2:14" x14ac:dyDescent="0.3">
      <c r="B190" s="9"/>
      <c r="M190" s="79"/>
      <c r="N190" s="79"/>
    </row>
    <row r="191" spans="2:14" x14ac:dyDescent="0.3">
      <c r="M191" s="79"/>
      <c r="N191" s="79"/>
    </row>
  </sheetData>
  <mergeCells count="1">
    <mergeCell ref="B7:O7"/>
  </mergeCells>
  <pageMargins left="0.7" right="0.7" top="0.75" bottom="0.75" header="0.3" footer="0.3"/>
  <pageSetup paperSize="9" orientation="portrait" r:id="rId1"/>
  <ignoredErrors>
    <ignoredError sqref="C10:N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432"/>
  <sheetViews>
    <sheetView zoomScale="115" zoomScaleNormal="115" workbookViewId="0">
      <selection activeCell="N31" sqref="N31"/>
    </sheetView>
  </sheetViews>
  <sheetFormatPr baseColWidth="10" defaultColWidth="11.44140625" defaultRowHeight="11.4" x14ac:dyDescent="0.3"/>
  <cols>
    <col min="1" max="1" width="11.44140625" style="72" customWidth="1"/>
    <col min="2" max="2" width="24.5546875" style="72" customWidth="1"/>
    <col min="3" max="3" width="12.109375" style="72" hidden="1" customWidth="1"/>
    <col min="4" max="4" width="12.5546875" style="72" hidden="1" customWidth="1"/>
    <col min="5" max="13" width="10.88671875" style="72" customWidth="1"/>
    <col min="14" max="14" width="11.6640625" style="72" customWidth="1"/>
    <col min="15" max="15" width="12.44140625" style="72" customWidth="1"/>
    <col min="16" max="16" width="13" style="72" bestFit="1" customWidth="1"/>
    <col min="17" max="16384" width="11.44140625" style="72"/>
  </cols>
  <sheetData>
    <row r="2" spans="1:15" s="209" customFormat="1" ht="17.399999999999999" x14ac:dyDescent="0.3">
      <c r="B2" s="184" t="s">
        <v>299</v>
      </c>
    </row>
    <row r="3" spans="1:15" s="209" customFormat="1" ht="13.8" x14ac:dyDescent="0.25">
      <c r="B3" s="185" t="s">
        <v>300</v>
      </c>
    </row>
    <row r="4" spans="1:15" x14ac:dyDescent="0.3">
      <c r="B4" s="114"/>
    </row>
    <row r="5" spans="1:15" ht="13.8" x14ac:dyDescent="0.25">
      <c r="B5" s="108" t="s">
        <v>310</v>
      </c>
    </row>
    <row r="7" spans="1:15" x14ac:dyDescent="0.3">
      <c r="B7" s="455" t="s">
        <v>52</v>
      </c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</row>
    <row r="8" spans="1:15" ht="22.8" x14ac:dyDescent="0.3">
      <c r="B8" s="231" t="s">
        <v>16</v>
      </c>
      <c r="C8" s="232">
        <v>2013</v>
      </c>
      <c r="D8" s="232">
        <v>2014</v>
      </c>
      <c r="E8" s="232">
        <v>2015</v>
      </c>
      <c r="F8" s="232">
        <v>2016</v>
      </c>
      <c r="G8" s="232">
        <v>2017</v>
      </c>
      <c r="H8" s="232">
        <v>2018</v>
      </c>
      <c r="I8" s="232">
        <v>2019</v>
      </c>
      <c r="J8" s="232">
        <v>2020</v>
      </c>
      <c r="K8" s="232">
        <v>2021</v>
      </c>
      <c r="L8" s="232">
        <v>2022</v>
      </c>
      <c r="M8" s="232">
        <v>2023</v>
      </c>
      <c r="N8" s="232">
        <v>2024</v>
      </c>
      <c r="O8" s="217" t="s">
        <v>307</v>
      </c>
    </row>
    <row r="9" spans="1:15" x14ac:dyDescent="0.3">
      <c r="B9" s="233" t="s">
        <v>0</v>
      </c>
      <c r="C9" s="234">
        <f>+C10+C20</f>
        <v>21562.840364000007</v>
      </c>
      <c r="D9" s="234">
        <f t="shared" ref="D9:N9" si="0">+D10+D20</f>
        <v>22666.96958405968</v>
      </c>
      <c r="E9" s="234">
        <f t="shared" si="0"/>
        <v>22850.093199999999</v>
      </c>
      <c r="F9" s="234">
        <f t="shared" si="0"/>
        <v>23362.612992278471</v>
      </c>
      <c r="G9" s="234">
        <f t="shared" si="0"/>
        <v>25523.034923949155</v>
      </c>
      <c r="H9" s="234">
        <f t="shared" si="0"/>
        <v>26267.424780511723</v>
      </c>
      <c r="I9" s="234">
        <f t="shared" si="0"/>
        <v>26829.30878947075</v>
      </c>
      <c r="J9" s="234">
        <f t="shared" si="0"/>
        <v>25867.177868805953</v>
      </c>
      <c r="K9" s="234">
        <f t="shared" si="0"/>
        <v>28237.462881535397</v>
      </c>
      <c r="L9" s="234">
        <f t="shared" si="0"/>
        <v>26372.16164739896</v>
      </c>
      <c r="M9" s="234">
        <f t="shared" si="0"/>
        <v>24090.637466380005</v>
      </c>
      <c r="N9" s="234">
        <f t="shared" si="0"/>
        <v>27632.422817381001</v>
      </c>
      <c r="O9" s="235">
        <f>(N9/M9)-1</f>
        <v>0.14701916277407689</v>
      </c>
    </row>
    <row r="10" spans="1:15" x14ac:dyDescent="0.3">
      <c r="B10" s="236" t="s">
        <v>67</v>
      </c>
      <c r="C10" s="237">
        <f>SUM(C11:C19)</f>
        <v>21513.467364000007</v>
      </c>
      <c r="D10" s="237">
        <f t="shared" ref="D10:N10" si="1">SUM(D11:D19)</f>
        <v>22620.15865405968</v>
      </c>
      <c r="E10" s="237">
        <f t="shared" si="1"/>
        <v>22821.722439999998</v>
      </c>
      <c r="F10" s="237">
        <f t="shared" si="1"/>
        <v>23307.871032278472</v>
      </c>
      <c r="G10" s="237">
        <f t="shared" si="1"/>
        <v>25471.632474949154</v>
      </c>
      <c r="H10" s="237">
        <f t="shared" si="1"/>
        <v>26216.307143511724</v>
      </c>
      <c r="I10" s="237">
        <f t="shared" si="1"/>
        <v>26810.43318947075</v>
      </c>
      <c r="J10" s="237">
        <f t="shared" si="1"/>
        <v>25842.412058805952</v>
      </c>
      <c r="K10" s="237">
        <f t="shared" si="1"/>
        <v>28201.615191535398</v>
      </c>
      <c r="L10" s="237">
        <f t="shared" si="1"/>
        <v>26339.03950739896</v>
      </c>
      <c r="M10" s="237">
        <f t="shared" si="1"/>
        <v>24060.200126380005</v>
      </c>
      <c r="N10" s="237">
        <f t="shared" si="1"/>
        <v>27618.633817381</v>
      </c>
      <c r="O10" s="238">
        <f t="shared" ref="O10:O21" si="2">(N10/M10)-1</f>
        <v>0.14789709446761701</v>
      </c>
    </row>
    <row r="11" spans="1:15" ht="13.8" x14ac:dyDescent="0.25">
      <c r="A11" s="74"/>
      <c r="B11" s="239" t="s">
        <v>2</v>
      </c>
      <c r="C11" s="240">
        <v>398.09191999999996</v>
      </c>
      <c r="D11" s="240">
        <v>442.55181405968165</v>
      </c>
      <c r="E11" s="240">
        <v>911.02367600000025</v>
      </c>
      <c r="F11" s="240">
        <v>813.16911599999992</v>
      </c>
      <c r="G11" s="240">
        <v>774.86823522999998</v>
      </c>
      <c r="H11" s="240">
        <v>865.37992800000143</v>
      </c>
      <c r="I11" s="240">
        <v>920.2546208461539</v>
      </c>
      <c r="J11" s="240">
        <v>971.47736140000018</v>
      </c>
      <c r="K11" s="240">
        <v>948.54611919659101</v>
      </c>
      <c r="L11" s="240">
        <v>792.9376022076043</v>
      </c>
      <c r="M11" s="240">
        <v>657.9574690000004</v>
      </c>
      <c r="N11" s="240">
        <v>907.6979869999999</v>
      </c>
      <c r="O11" s="241">
        <f t="shared" si="2"/>
        <v>0.37956939432509018</v>
      </c>
    </row>
    <row r="12" spans="1:15" ht="13.8" x14ac:dyDescent="0.25">
      <c r="A12" s="74"/>
      <c r="B12" s="239" t="s">
        <v>4</v>
      </c>
      <c r="C12" s="240">
        <v>1931.2719999999999</v>
      </c>
      <c r="D12" s="240">
        <v>2197.6136329999995</v>
      </c>
      <c r="E12" s="240">
        <v>1636.8103699999999</v>
      </c>
      <c r="F12" s="240">
        <v>1639.3586220000004</v>
      </c>
      <c r="G12" s="240">
        <v>2012.0540000000001</v>
      </c>
      <c r="H12" s="240">
        <v>1743.3397699999998</v>
      </c>
      <c r="I12" s="240">
        <v>1903.0120039999993</v>
      </c>
      <c r="J12" s="240">
        <v>2207.6066329999994</v>
      </c>
      <c r="K12" s="240">
        <v>2726.9750909999993</v>
      </c>
      <c r="L12" s="240">
        <v>2189.3763262411931</v>
      </c>
      <c r="M12" s="240">
        <v>1661.2184460000012</v>
      </c>
      <c r="N12" s="240">
        <v>1984.9857099999999</v>
      </c>
      <c r="O12" s="241">
        <f t="shared" si="2"/>
        <v>0.19489746503814009</v>
      </c>
    </row>
    <row r="13" spans="1:15" ht="13.8" x14ac:dyDescent="0.25">
      <c r="A13" s="74"/>
      <c r="B13" s="239" t="s">
        <v>6</v>
      </c>
      <c r="C13" s="240">
        <v>13.131</v>
      </c>
      <c r="D13" s="240">
        <v>35.923999999999999</v>
      </c>
      <c r="E13" s="240">
        <v>17.443000000000001</v>
      </c>
      <c r="F13" s="240">
        <v>9.6999999999999993</v>
      </c>
      <c r="G13" s="240">
        <v>27.765809999999998</v>
      </c>
      <c r="H13" s="240">
        <v>6.1219999999999999</v>
      </c>
      <c r="I13" s="240">
        <v>36.498220000000003</v>
      </c>
      <c r="J13" s="240">
        <v>4.7699999999999996</v>
      </c>
      <c r="K13" s="240">
        <v>56.067462720035884</v>
      </c>
      <c r="L13" s="240">
        <v>17.287689999999998</v>
      </c>
      <c r="M13" s="240">
        <v>4.7933699999999995</v>
      </c>
      <c r="N13" s="240">
        <v>30.93289</v>
      </c>
      <c r="O13" s="241">
        <f t="shared" si="2"/>
        <v>5.4532656565214044</v>
      </c>
    </row>
    <row r="14" spans="1:15" x14ac:dyDescent="0.3">
      <c r="B14" s="239" t="s">
        <v>1</v>
      </c>
      <c r="C14" s="240">
        <v>17110.471293000006</v>
      </c>
      <c r="D14" s="240">
        <v>17502.955924999998</v>
      </c>
      <c r="E14" s="240">
        <v>17568.408994999998</v>
      </c>
      <c r="F14" s="240">
        <v>18096.168611278466</v>
      </c>
      <c r="G14" s="240">
        <v>19660.036334719156</v>
      </c>
      <c r="H14" s="240">
        <v>20443.810756511724</v>
      </c>
      <c r="I14" s="240">
        <v>20746.1897861246</v>
      </c>
      <c r="J14" s="240">
        <v>19488.76882386595</v>
      </c>
      <c r="K14" s="240">
        <v>20834.250808007397</v>
      </c>
      <c r="L14" s="240">
        <v>19546.936052705274</v>
      </c>
      <c r="M14" s="240">
        <v>18516.700483929999</v>
      </c>
      <c r="N14" s="240">
        <v>21031.811896939998</v>
      </c>
      <c r="O14" s="241">
        <f t="shared" si="2"/>
        <v>0.13582935119530481</v>
      </c>
    </row>
    <row r="15" spans="1:15" ht="13.8" x14ac:dyDescent="0.25">
      <c r="A15" s="74"/>
      <c r="B15" s="239" t="s">
        <v>69</v>
      </c>
      <c r="C15" s="240">
        <v>747.43100000000004</v>
      </c>
      <c r="D15" s="240">
        <v>971.22835000000009</v>
      </c>
      <c r="E15" s="240">
        <v>1093.3784750000007</v>
      </c>
      <c r="F15" s="240">
        <v>1063.0653929999996</v>
      </c>
      <c r="G15" s="240">
        <v>1089.6015520000001</v>
      </c>
      <c r="H15" s="240">
        <v>1105.0420260000001</v>
      </c>
      <c r="I15" s="240">
        <v>1036.1575909999997</v>
      </c>
      <c r="J15" s="240">
        <v>1113.9347180000004</v>
      </c>
      <c r="K15" s="240">
        <v>1449.51592469</v>
      </c>
      <c r="L15" s="240">
        <v>1780.7949002448913</v>
      </c>
      <c r="M15" s="240">
        <v>1345.0281814499999</v>
      </c>
      <c r="N15" s="240">
        <v>1649.6491734409997</v>
      </c>
      <c r="O15" s="241">
        <f t="shared" si="2"/>
        <v>0.2264792635516415</v>
      </c>
    </row>
    <row r="16" spans="1:15" ht="13.8" x14ac:dyDescent="0.25">
      <c r="A16" s="74"/>
      <c r="B16" s="239" t="s">
        <v>3</v>
      </c>
      <c r="C16" s="240">
        <v>1232.1591509999994</v>
      </c>
      <c r="D16" s="240">
        <v>1361.238372</v>
      </c>
      <c r="E16" s="240">
        <v>1376.1753639999997</v>
      </c>
      <c r="F16" s="240">
        <v>1471.1613700000007</v>
      </c>
      <c r="G16" s="240">
        <v>1673.8125429999998</v>
      </c>
      <c r="H16" s="240">
        <v>1809.4794930000005</v>
      </c>
      <c r="I16" s="240">
        <v>1868.0279674999995</v>
      </c>
      <c r="J16" s="240">
        <v>1747.15552254</v>
      </c>
      <c r="K16" s="240">
        <v>1826.5967859213758</v>
      </c>
      <c r="L16" s="240">
        <v>1795.9429359999997</v>
      </c>
      <c r="M16" s="240">
        <v>1618.4621760000002</v>
      </c>
      <c r="N16" s="240">
        <v>1835.3541599999999</v>
      </c>
      <c r="O16" s="241">
        <f t="shared" si="2"/>
        <v>0.13401115405492159</v>
      </c>
    </row>
    <row r="17" spans="1:15" ht="13.8" x14ac:dyDescent="0.25">
      <c r="A17" s="74"/>
      <c r="B17" s="239" t="s">
        <v>5</v>
      </c>
      <c r="C17" s="240">
        <v>80.911000000000001</v>
      </c>
      <c r="D17" s="240">
        <v>108.64655999999999</v>
      </c>
      <c r="E17" s="240">
        <v>218.48256000000001</v>
      </c>
      <c r="F17" s="240">
        <v>215.24792000000005</v>
      </c>
      <c r="G17" s="240">
        <v>233.494</v>
      </c>
      <c r="H17" s="240">
        <v>243.13317000000004</v>
      </c>
      <c r="I17" s="240">
        <v>300.29300000000001</v>
      </c>
      <c r="J17" s="240">
        <v>308.69900000000001</v>
      </c>
      <c r="K17" s="240">
        <v>359.66300000000001</v>
      </c>
      <c r="L17" s="240">
        <v>215.76400000000001</v>
      </c>
      <c r="M17" s="240">
        <v>256.04000000000002</v>
      </c>
      <c r="N17" s="240">
        <v>178.202</v>
      </c>
      <c r="O17" s="241">
        <f t="shared" si="2"/>
        <v>-0.30400718637712865</v>
      </c>
    </row>
    <row r="18" spans="1:15" ht="13.8" x14ac:dyDescent="0.25">
      <c r="A18" s="74"/>
      <c r="B18" s="239" t="s">
        <v>8</v>
      </c>
      <c r="C18" s="242">
        <v>0</v>
      </c>
      <c r="D18" s="242" t="s">
        <v>17</v>
      </c>
      <c r="E18" s="242" t="s">
        <v>17</v>
      </c>
      <c r="F18" s="242" t="s">
        <v>17</v>
      </c>
      <c r="G18" s="242" t="s">
        <v>17</v>
      </c>
      <c r="H18" s="242" t="s">
        <v>17</v>
      </c>
      <c r="I18" s="242" t="s">
        <v>17</v>
      </c>
      <c r="J18" s="242" t="s">
        <v>17</v>
      </c>
      <c r="K18" s="242" t="s">
        <v>17</v>
      </c>
      <c r="L18" s="242" t="s">
        <v>17</v>
      </c>
      <c r="M18" s="242" t="s">
        <v>17</v>
      </c>
      <c r="N18" s="242" t="s">
        <v>17</v>
      </c>
      <c r="O18" s="243" t="s">
        <v>17</v>
      </c>
    </row>
    <row r="19" spans="1:15" ht="13.8" x14ac:dyDescent="0.25">
      <c r="A19" s="74"/>
      <c r="B19" s="239" t="s">
        <v>39</v>
      </c>
      <c r="C19" s="242">
        <v>0</v>
      </c>
      <c r="D19" s="242" t="s">
        <v>17</v>
      </c>
      <c r="E19" s="242" t="s">
        <v>17</v>
      </c>
      <c r="F19" s="242" t="s">
        <v>17</v>
      </c>
      <c r="G19" s="242" t="s">
        <v>17</v>
      </c>
      <c r="H19" s="242" t="s">
        <v>17</v>
      </c>
      <c r="I19" s="242" t="s">
        <v>17</v>
      </c>
      <c r="J19" s="242" t="s">
        <v>17</v>
      </c>
      <c r="K19" s="242" t="s">
        <v>17</v>
      </c>
      <c r="L19" s="242" t="s">
        <v>17</v>
      </c>
      <c r="M19" s="242" t="s">
        <v>17</v>
      </c>
      <c r="N19" s="242" t="s">
        <v>17</v>
      </c>
      <c r="O19" s="243" t="s">
        <v>17</v>
      </c>
    </row>
    <row r="20" spans="1:15" x14ac:dyDescent="0.3">
      <c r="B20" s="236" t="s">
        <v>70</v>
      </c>
      <c r="C20" s="237">
        <f>SUM(C21:C24)</f>
        <v>49.372999999999998</v>
      </c>
      <c r="D20" s="237">
        <f t="shared" ref="D20:N20" si="3">SUM(D21:D24)</f>
        <v>46.810930000000006</v>
      </c>
      <c r="E20" s="237">
        <f t="shared" si="3"/>
        <v>28.370760000000001</v>
      </c>
      <c r="F20" s="237">
        <f t="shared" si="3"/>
        <v>54.741960000000006</v>
      </c>
      <c r="G20" s="237">
        <f t="shared" si="3"/>
        <v>51.402449000000004</v>
      </c>
      <c r="H20" s="237">
        <f t="shared" si="3"/>
        <v>51.117637000000002</v>
      </c>
      <c r="I20" s="237">
        <f t="shared" si="3"/>
        <v>18.875599999999999</v>
      </c>
      <c r="J20" s="237">
        <f t="shared" si="3"/>
        <v>24.765809999999995</v>
      </c>
      <c r="K20" s="237">
        <f t="shared" si="3"/>
        <v>35.84769</v>
      </c>
      <c r="L20" s="237">
        <f t="shared" si="3"/>
        <v>33.122140000000002</v>
      </c>
      <c r="M20" s="237">
        <f t="shared" si="3"/>
        <v>30.437339999999999</v>
      </c>
      <c r="N20" s="237">
        <f t="shared" si="3"/>
        <v>13.789</v>
      </c>
      <c r="O20" s="238">
        <f t="shared" si="2"/>
        <v>-0.54697092452888452</v>
      </c>
    </row>
    <row r="21" spans="1:15" ht="13.8" x14ac:dyDescent="0.25">
      <c r="A21" s="74"/>
      <c r="B21" s="239" t="s">
        <v>7</v>
      </c>
      <c r="C21" s="240">
        <v>48.866</v>
      </c>
      <c r="D21" s="240">
        <v>46.810930000000006</v>
      </c>
      <c r="E21" s="240">
        <v>28.370760000000001</v>
      </c>
      <c r="F21" s="240">
        <v>12.358729999999998</v>
      </c>
      <c r="G21" s="240">
        <v>21.132999999999999</v>
      </c>
      <c r="H21" s="240">
        <v>29.976630000000004</v>
      </c>
      <c r="I21" s="240">
        <v>12.057</v>
      </c>
      <c r="J21" s="240">
        <v>15.28</v>
      </c>
      <c r="K21" s="240">
        <v>22.388999999999999</v>
      </c>
      <c r="L21" s="240">
        <v>22.443000000000001</v>
      </c>
      <c r="M21" s="240">
        <v>17.314</v>
      </c>
      <c r="N21" s="240">
        <v>13.789</v>
      </c>
      <c r="O21" s="241">
        <f t="shared" si="2"/>
        <v>-0.20359246852258295</v>
      </c>
    </row>
    <row r="22" spans="1:15" ht="13.8" x14ac:dyDescent="0.25">
      <c r="A22" s="74"/>
      <c r="B22" s="239" t="s">
        <v>27</v>
      </c>
      <c r="C22" s="244">
        <v>0.50700000000000001</v>
      </c>
      <c r="D22" s="242" t="s">
        <v>17</v>
      </c>
      <c r="E22" s="242" t="s">
        <v>17</v>
      </c>
      <c r="F22" s="242" t="s">
        <v>17</v>
      </c>
      <c r="G22" s="242" t="s">
        <v>17</v>
      </c>
      <c r="H22" s="242" t="s">
        <v>17</v>
      </c>
      <c r="I22" s="242" t="s">
        <v>17</v>
      </c>
      <c r="J22" s="242" t="s">
        <v>17</v>
      </c>
      <c r="K22" s="242" t="s">
        <v>17</v>
      </c>
      <c r="L22" s="242" t="s">
        <v>17</v>
      </c>
      <c r="M22" s="242" t="s">
        <v>17</v>
      </c>
      <c r="N22" s="242" t="s">
        <v>17</v>
      </c>
      <c r="O22" s="243" t="s">
        <v>17</v>
      </c>
    </row>
    <row r="23" spans="1:15" ht="13.8" x14ac:dyDescent="0.25">
      <c r="A23" s="74"/>
      <c r="B23" s="239" t="s">
        <v>24</v>
      </c>
      <c r="C23" s="242">
        <v>0</v>
      </c>
      <c r="D23" s="242" t="s">
        <v>17</v>
      </c>
      <c r="E23" s="242" t="s">
        <v>17</v>
      </c>
      <c r="F23" s="242" t="s">
        <v>17</v>
      </c>
      <c r="G23" s="245">
        <v>1.8259999999999998E-2</v>
      </c>
      <c r="H23" s="242" t="s">
        <v>17</v>
      </c>
      <c r="I23" s="242" t="s">
        <v>17</v>
      </c>
      <c r="J23" s="242" t="s">
        <v>17</v>
      </c>
      <c r="K23" s="242" t="s">
        <v>17</v>
      </c>
      <c r="L23" s="242" t="s">
        <v>17</v>
      </c>
      <c r="M23" s="242" t="s">
        <v>17</v>
      </c>
      <c r="N23" s="242" t="s">
        <v>17</v>
      </c>
      <c r="O23" s="243" t="s">
        <v>17</v>
      </c>
    </row>
    <row r="24" spans="1:15" x14ac:dyDescent="0.3">
      <c r="A24" s="76"/>
      <c r="B24" s="246" t="s">
        <v>47</v>
      </c>
      <c r="C24" s="247">
        <v>0</v>
      </c>
      <c r="D24" s="247" t="s">
        <v>17</v>
      </c>
      <c r="E24" s="247" t="s">
        <v>17</v>
      </c>
      <c r="F24" s="248">
        <v>42.383230000000005</v>
      </c>
      <c r="G24" s="248">
        <v>30.251189000000007</v>
      </c>
      <c r="H24" s="248">
        <v>21.141007000000002</v>
      </c>
      <c r="I24" s="248">
        <v>6.8185999999999991</v>
      </c>
      <c r="J24" s="248">
        <v>9.4858099999999972</v>
      </c>
      <c r="K24" s="248">
        <v>13.458690000000004</v>
      </c>
      <c r="L24" s="248">
        <v>10.67914</v>
      </c>
      <c r="M24" s="248">
        <v>13.123340000000001</v>
      </c>
      <c r="N24" s="248" t="s">
        <v>17</v>
      </c>
      <c r="O24" s="249" t="s">
        <v>17</v>
      </c>
    </row>
    <row r="25" spans="1:15" ht="12" x14ac:dyDescent="0.3">
      <c r="B25" s="394" t="s">
        <v>353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3"/>
    </row>
    <row r="26" spans="1:15" ht="12" x14ac:dyDescent="0.3">
      <c r="B26" s="394" t="s">
        <v>354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5" x14ac:dyDescent="0.3"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1430" spans="2:2" x14ac:dyDescent="0.3">
      <c r="B1430" s="77"/>
    </row>
    <row r="1431" spans="2:2" x14ac:dyDescent="0.3">
      <c r="B1431" s="77"/>
    </row>
    <row r="1432" spans="2:2" x14ac:dyDescent="0.3">
      <c r="B1432" s="77"/>
    </row>
  </sheetData>
  <mergeCells count="1">
    <mergeCell ref="B7:O7"/>
  </mergeCells>
  <pageMargins left="0.7" right="0.7" top="0.75" bottom="0.75" header="0.3" footer="0.3"/>
  <pageSetup orientation="portrait" r:id="rId1"/>
  <ignoredErrors>
    <ignoredError sqref="C10:N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S76"/>
  <sheetViews>
    <sheetView zoomScaleNormal="100" workbookViewId="0">
      <selection activeCell="U36" sqref="U36"/>
    </sheetView>
  </sheetViews>
  <sheetFormatPr baseColWidth="10" defaultColWidth="11.44140625" defaultRowHeight="11.4" x14ac:dyDescent="0.3"/>
  <cols>
    <col min="1" max="1" width="6.88671875" style="66" customWidth="1"/>
    <col min="2" max="2" width="13.44140625" style="66" customWidth="1"/>
    <col min="3" max="3" width="15.109375" style="66" hidden="1" customWidth="1"/>
    <col min="4" max="4" width="10" style="66" hidden="1" customWidth="1"/>
    <col min="5" max="7" width="10" style="66" customWidth="1"/>
    <col min="8" max="8" width="12.109375" style="66" customWidth="1"/>
    <col min="9" max="9" width="10" style="66" customWidth="1"/>
    <col min="10" max="14" width="10.109375" style="66" customWidth="1"/>
    <col min="15" max="15" width="10.6640625" style="66" customWidth="1"/>
    <col min="16" max="16" width="11.33203125" style="66" bestFit="1" customWidth="1"/>
    <col min="17" max="17" width="15.109375" style="66" bestFit="1" customWidth="1"/>
    <col min="18" max="16384" width="11.44140625" style="66"/>
  </cols>
  <sheetData>
    <row r="2" spans="1:19" s="209" customFormat="1" ht="17.399999999999999" x14ac:dyDescent="0.3">
      <c r="A2" s="210"/>
      <c r="B2" s="184" t="s">
        <v>299</v>
      </c>
    </row>
    <row r="3" spans="1:19" s="209" customFormat="1" ht="13.8" x14ac:dyDescent="0.3">
      <c r="B3" s="379" t="s">
        <v>300</v>
      </c>
    </row>
    <row r="4" spans="1:19" ht="13.8" x14ac:dyDescent="0.3">
      <c r="B4" s="395"/>
    </row>
    <row r="5" spans="1:19" ht="13.8" x14ac:dyDescent="0.3">
      <c r="B5" s="396" t="s">
        <v>311</v>
      </c>
    </row>
    <row r="6" spans="1:19" ht="13.2" x14ac:dyDescent="0.3">
      <c r="B6" s="397"/>
    </row>
    <row r="7" spans="1:19" ht="18" customHeight="1" x14ac:dyDescent="0.3">
      <c r="B7" s="456" t="s">
        <v>52</v>
      </c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</row>
    <row r="8" spans="1:19" ht="24.75" customHeight="1" x14ac:dyDescent="0.3">
      <c r="B8" s="393" t="s">
        <v>9</v>
      </c>
      <c r="C8" s="216">
        <v>2013</v>
      </c>
      <c r="D8" s="216">
        <v>2014</v>
      </c>
      <c r="E8" s="216">
        <v>2015</v>
      </c>
      <c r="F8" s="216">
        <v>2016</v>
      </c>
      <c r="G8" s="216">
        <v>2017</v>
      </c>
      <c r="H8" s="216">
        <v>2018</v>
      </c>
      <c r="I8" s="216">
        <v>2019</v>
      </c>
      <c r="J8" s="216">
        <v>2020</v>
      </c>
      <c r="K8" s="216">
        <v>2021</v>
      </c>
      <c r="L8" s="216">
        <v>2022</v>
      </c>
      <c r="M8" s="216">
        <v>2023</v>
      </c>
      <c r="N8" s="216">
        <v>2024</v>
      </c>
      <c r="O8" s="217" t="s">
        <v>307</v>
      </c>
      <c r="R8" s="385"/>
    </row>
    <row r="9" spans="1:19" ht="18" customHeight="1" x14ac:dyDescent="0.3">
      <c r="B9" s="233" t="s">
        <v>0</v>
      </c>
      <c r="C9" s="289">
        <f>SUM(C10:C13)</f>
        <v>50564.102140394069</v>
      </c>
      <c r="D9" s="289">
        <f t="shared" ref="D9:M9" si="0">SUM(D10:D13)</f>
        <v>47860.555224993121</v>
      </c>
      <c r="E9" s="289">
        <f t="shared" si="0"/>
        <v>47740.569528118096</v>
      </c>
      <c r="F9" s="289">
        <f t="shared" si="0"/>
        <v>50272.506393704338</v>
      </c>
      <c r="G9" s="289">
        <f t="shared" si="0"/>
        <v>55087.585847628055</v>
      </c>
      <c r="H9" s="289">
        <f t="shared" si="0"/>
        <v>58422.77919710354</v>
      </c>
      <c r="I9" s="289">
        <f t="shared" si="0"/>
        <v>56568.546691246476</v>
      </c>
      <c r="J9" s="289">
        <f t="shared" si="0"/>
        <v>47635.493043083465</v>
      </c>
      <c r="K9" s="289">
        <f t="shared" si="0"/>
        <v>54798.819500043086</v>
      </c>
      <c r="L9" s="289">
        <f t="shared" si="0"/>
        <v>56124.159501999107</v>
      </c>
      <c r="M9" s="289">
        <f t="shared" si="0"/>
        <v>62245.413311477212</v>
      </c>
      <c r="N9" s="289">
        <f>SUM(N10:N13)</f>
        <v>64079.643870976237</v>
      </c>
      <c r="O9" s="382">
        <f>(N9/M9)-1</f>
        <v>2.9467722389768802E-2</v>
      </c>
    </row>
    <row r="10" spans="1:19" ht="15" customHeight="1" x14ac:dyDescent="0.3">
      <c r="B10" s="250" t="s">
        <v>22</v>
      </c>
      <c r="C10" s="383">
        <v>10587.503532449167</v>
      </c>
      <c r="D10" s="383">
        <v>8941.6819509715315</v>
      </c>
      <c r="E10" s="383">
        <v>9804.5031072561796</v>
      </c>
      <c r="F10" s="383">
        <v>9931.4564248704464</v>
      </c>
      <c r="G10" s="383">
        <v>11958.578342331786</v>
      </c>
      <c r="H10" s="383">
        <v>11309.752727616284</v>
      </c>
      <c r="I10" s="383">
        <v>7218.3233643072626</v>
      </c>
      <c r="J10" s="383">
        <v>5057.4443042878202</v>
      </c>
      <c r="K10" s="383">
        <v>10619.849843989206</v>
      </c>
      <c r="L10" s="383">
        <v>10962.816016614801</v>
      </c>
      <c r="M10" s="383">
        <v>12385.632687177302</v>
      </c>
      <c r="N10" s="383">
        <v>12919.433369699193</v>
      </c>
      <c r="O10" s="384">
        <f t="shared" ref="O10:O13" si="1">(N10/M10)-1</f>
        <v>4.3098378258425774E-2</v>
      </c>
      <c r="Q10" s="71"/>
      <c r="S10" s="71"/>
    </row>
    <row r="11" spans="1:19" ht="15" customHeight="1" x14ac:dyDescent="0.3">
      <c r="B11" s="250" t="s">
        <v>21</v>
      </c>
      <c r="C11" s="383">
        <v>27628.384140642709</v>
      </c>
      <c r="D11" s="383">
        <v>27052.941268694718</v>
      </c>
      <c r="E11" s="383">
        <v>26317.67106405001</v>
      </c>
      <c r="F11" s="383">
        <v>27623.762536999991</v>
      </c>
      <c r="G11" s="383">
        <v>28601.411102401977</v>
      </c>
      <c r="H11" s="383">
        <v>31458.417907000006</v>
      </c>
      <c r="I11" s="383">
        <v>36203.465276938303</v>
      </c>
      <c r="J11" s="383">
        <v>31812.743242749795</v>
      </c>
      <c r="K11" s="383">
        <v>33744.733084704276</v>
      </c>
      <c r="L11" s="383">
        <v>36402.045283468578</v>
      </c>
      <c r="M11" s="383">
        <v>39273.487626487906</v>
      </c>
      <c r="N11" s="383">
        <v>38616.370837871924</v>
      </c>
      <c r="O11" s="384">
        <f t="shared" si="1"/>
        <v>-1.6731816508518849E-2</v>
      </c>
      <c r="Q11" s="71"/>
    </row>
    <row r="12" spans="1:19" ht="15" customHeight="1" x14ac:dyDescent="0.3">
      <c r="B12" s="250" t="s">
        <v>12</v>
      </c>
      <c r="C12" s="383" t="s">
        <v>17</v>
      </c>
      <c r="D12" s="383" t="s">
        <v>17</v>
      </c>
      <c r="E12" s="383" t="s">
        <v>17</v>
      </c>
      <c r="F12" s="383">
        <v>47.193426999999993</v>
      </c>
      <c r="G12" s="383">
        <v>12.086</v>
      </c>
      <c r="H12" s="383" t="s">
        <v>17</v>
      </c>
      <c r="I12" s="383" t="s">
        <v>17</v>
      </c>
      <c r="J12" s="383" t="s">
        <v>17</v>
      </c>
      <c r="K12" s="383" t="s">
        <v>17</v>
      </c>
      <c r="L12" s="383" t="s">
        <v>17</v>
      </c>
      <c r="M12" s="383" t="s">
        <v>17</v>
      </c>
      <c r="N12" s="383">
        <v>48.989221999999998</v>
      </c>
      <c r="O12" s="384" t="s">
        <v>17</v>
      </c>
      <c r="Q12" s="71"/>
    </row>
    <row r="13" spans="1:19" ht="15" customHeight="1" x14ac:dyDescent="0.3">
      <c r="B13" s="251" t="s">
        <v>296</v>
      </c>
      <c r="C13" s="354">
        <v>12348.214467302188</v>
      </c>
      <c r="D13" s="354">
        <v>11865.932005326875</v>
      </c>
      <c r="E13" s="354">
        <v>11618.395356811901</v>
      </c>
      <c r="F13" s="354">
        <v>12670.094004833902</v>
      </c>
      <c r="G13" s="354">
        <v>14515.510402894286</v>
      </c>
      <c r="H13" s="354">
        <v>15654.608562487252</v>
      </c>
      <c r="I13" s="354">
        <v>13146.758050000915</v>
      </c>
      <c r="J13" s="354">
        <v>10765.305496045848</v>
      </c>
      <c r="K13" s="354">
        <v>10434.236571349607</v>
      </c>
      <c r="L13" s="354">
        <v>8759.2982019157262</v>
      </c>
      <c r="M13" s="354">
        <v>10586.292997812006</v>
      </c>
      <c r="N13" s="354">
        <v>12494.850441405129</v>
      </c>
      <c r="O13" s="386">
        <f t="shared" si="1"/>
        <v>0.18028571889967404</v>
      </c>
      <c r="Q13" s="71"/>
    </row>
    <row r="14" spans="1:19" ht="15" customHeight="1" x14ac:dyDescent="0.3">
      <c r="B14" s="454" t="s">
        <v>265</v>
      </c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Q14" s="71"/>
    </row>
    <row r="15" spans="1:19" ht="12.6" customHeight="1" x14ac:dyDescent="0.3">
      <c r="B15" s="455" t="s">
        <v>352</v>
      </c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Q15" s="71"/>
    </row>
    <row r="16" spans="1:19" ht="12.6" customHeight="1" x14ac:dyDescent="0.3">
      <c r="B16" s="455" t="s">
        <v>355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Q16" s="71"/>
    </row>
    <row r="17" spans="2:18" ht="12.6" customHeight="1" x14ac:dyDescent="0.3"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Q17" s="71"/>
    </row>
    <row r="18" spans="2:18" ht="12.6" customHeight="1" x14ac:dyDescent="0.3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Q18" s="71"/>
    </row>
    <row r="19" spans="2:18" ht="12.6" customHeight="1" x14ac:dyDescent="0.3">
      <c r="B19" s="42"/>
      <c r="C19" s="42"/>
      <c r="D19" s="42"/>
      <c r="E19" s="42"/>
      <c r="F19" s="42"/>
    </row>
    <row r="20" spans="2:18" ht="12.6" customHeight="1" x14ac:dyDescent="0.3">
      <c r="B20" s="42"/>
      <c r="C20" s="42"/>
      <c r="D20" s="42"/>
      <c r="E20" s="42"/>
      <c r="F20" s="42"/>
    </row>
    <row r="21" spans="2:18" ht="12.6" customHeight="1" x14ac:dyDescent="0.3">
      <c r="B21" s="42"/>
      <c r="C21" s="42"/>
      <c r="D21" s="42"/>
      <c r="E21" s="42"/>
      <c r="F21" s="42"/>
      <c r="M21" s="398"/>
      <c r="N21" s="398"/>
    </row>
    <row r="22" spans="2:18" ht="12" customHeight="1" x14ac:dyDescent="0.3">
      <c r="B22" s="42"/>
      <c r="C22" s="42"/>
      <c r="D22" s="42"/>
      <c r="E22" s="42"/>
      <c r="F22" s="42"/>
      <c r="J22" s="398"/>
    </row>
    <row r="23" spans="2:18" ht="12.6" customHeight="1" x14ac:dyDescent="0.3">
      <c r="B23" s="42"/>
      <c r="C23" s="42"/>
      <c r="D23" s="42"/>
      <c r="E23" s="42"/>
      <c r="F23" s="42"/>
    </row>
    <row r="24" spans="2:18" ht="12.6" customHeight="1" x14ac:dyDescent="0.3">
      <c r="B24" s="42"/>
      <c r="C24" s="42"/>
      <c r="D24" s="42"/>
      <c r="E24" s="42"/>
      <c r="F24" s="42"/>
      <c r="L24" s="398"/>
      <c r="R24" s="385"/>
    </row>
    <row r="25" spans="2:18" ht="12.6" customHeight="1" x14ac:dyDescent="0.3">
      <c r="B25" s="42"/>
      <c r="C25" s="42"/>
      <c r="D25" s="42"/>
      <c r="E25" s="42"/>
      <c r="F25" s="42"/>
      <c r="L25" s="398"/>
      <c r="R25" s="385"/>
    </row>
    <row r="26" spans="2:18" ht="12.6" customHeight="1" x14ac:dyDescent="0.3">
      <c r="B26" s="42"/>
      <c r="C26" s="42"/>
      <c r="D26" s="42"/>
      <c r="E26" s="42"/>
      <c r="F26" s="42"/>
      <c r="R26" s="385"/>
    </row>
    <row r="27" spans="2:18" ht="12.6" customHeight="1" x14ac:dyDescent="0.3">
      <c r="B27" s="42"/>
      <c r="C27" s="42"/>
      <c r="D27" s="42"/>
      <c r="E27" s="42"/>
      <c r="F27" s="42"/>
      <c r="J27" s="398"/>
      <c r="R27" s="385"/>
    </row>
    <row r="28" spans="2:18" ht="12.6" customHeight="1" x14ac:dyDescent="0.3">
      <c r="J28" s="398"/>
      <c r="R28" s="385"/>
    </row>
    <row r="29" spans="2:18" ht="12.6" customHeight="1" x14ac:dyDescent="0.3">
      <c r="R29" s="385"/>
    </row>
    <row r="30" spans="2:18" ht="12.6" customHeight="1" x14ac:dyDescent="0.3">
      <c r="R30" s="385"/>
    </row>
    <row r="31" spans="2:18" ht="12.6" customHeight="1" x14ac:dyDescent="0.3">
      <c r="R31" s="385"/>
    </row>
    <row r="32" spans="2:18" ht="12.6" customHeight="1" x14ac:dyDescent="0.3">
      <c r="R32" s="385"/>
    </row>
    <row r="33" spans="2:18" ht="12.6" customHeight="1" x14ac:dyDescent="0.3">
      <c r="J33" s="398"/>
      <c r="R33" s="385"/>
    </row>
    <row r="34" spans="2:18" ht="12.6" customHeight="1" x14ac:dyDescent="0.3">
      <c r="L34" s="385"/>
      <c r="M34" s="385"/>
      <c r="N34" s="385"/>
      <c r="O34" s="385"/>
      <c r="P34" s="385"/>
      <c r="R34" s="385"/>
    </row>
    <row r="35" spans="2:18" ht="12.6" customHeight="1" x14ac:dyDescent="0.3">
      <c r="B35" s="385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R35" s="385"/>
    </row>
    <row r="36" spans="2:18" ht="12.6" customHeight="1" x14ac:dyDescent="0.3"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R36" s="385"/>
    </row>
    <row r="37" spans="2:18" ht="12.6" customHeight="1" x14ac:dyDescent="0.3"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R37" s="385"/>
    </row>
    <row r="38" spans="2:18" x14ac:dyDescent="0.3"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R38" s="385"/>
    </row>
    <row r="39" spans="2:18" x14ac:dyDescent="0.3"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R39" s="385"/>
    </row>
    <row r="40" spans="2:18" x14ac:dyDescent="0.3">
      <c r="F40" s="385"/>
      <c r="G40" s="385"/>
    </row>
    <row r="61" spans="4:5" x14ac:dyDescent="0.3">
      <c r="D61" s="68"/>
      <c r="E61" s="68"/>
    </row>
    <row r="62" spans="4:5" x14ac:dyDescent="0.3">
      <c r="D62" s="385"/>
      <c r="E62" s="69"/>
    </row>
    <row r="63" spans="4:5" x14ac:dyDescent="0.3">
      <c r="D63" s="385"/>
      <c r="E63" s="69"/>
    </row>
    <row r="64" spans="4:5" x14ac:dyDescent="0.3">
      <c r="D64" s="385"/>
      <c r="E64" s="69"/>
    </row>
    <row r="65" spans="4:5" x14ac:dyDescent="0.3">
      <c r="D65" s="385"/>
      <c r="E65" s="69"/>
    </row>
    <row r="66" spans="4:5" x14ac:dyDescent="0.3">
      <c r="D66" s="385"/>
      <c r="E66" s="69"/>
    </row>
    <row r="73" spans="4:5" x14ac:dyDescent="0.3">
      <c r="D73" s="70"/>
    </row>
    <row r="74" spans="4:5" x14ac:dyDescent="0.3">
      <c r="D74" s="70"/>
    </row>
    <row r="75" spans="4:5" x14ac:dyDescent="0.3">
      <c r="D75" s="70"/>
    </row>
    <row r="76" spans="4:5" x14ac:dyDescent="0.3">
      <c r="D76" s="70"/>
    </row>
  </sheetData>
  <mergeCells count="4">
    <mergeCell ref="B7:O7"/>
    <mergeCell ref="B14:O14"/>
    <mergeCell ref="B15:O15"/>
    <mergeCell ref="B16:O16"/>
  </mergeCells>
  <pageMargins left="0.39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9"/>
  <sheetViews>
    <sheetView zoomScaleNormal="100" workbookViewId="0">
      <selection activeCell="O23" sqref="O23"/>
    </sheetView>
  </sheetViews>
  <sheetFormatPr baseColWidth="10" defaultColWidth="11.44140625" defaultRowHeight="13.2" x14ac:dyDescent="0.25"/>
  <cols>
    <col min="1" max="1" width="14.109375" style="65" customWidth="1"/>
    <col min="2" max="2" width="13.6640625" style="3" customWidth="1"/>
    <col min="3" max="3" width="42.44140625" style="3" customWidth="1"/>
    <col min="4" max="4" width="11.88671875" style="3" hidden="1" customWidth="1"/>
    <col min="5" max="14" width="11.88671875" style="3" customWidth="1"/>
    <col min="15" max="15" width="38.5546875" style="3" bestFit="1" customWidth="1"/>
    <col min="16" max="16" width="12.88671875" style="3" bestFit="1" customWidth="1"/>
    <col min="17" max="16384" width="11.44140625" style="3"/>
  </cols>
  <sheetData>
    <row r="1" spans="1:16" x14ac:dyDescent="0.25"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6" s="194" customFormat="1" ht="17.399999999999999" x14ac:dyDescent="0.25">
      <c r="A2" s="208"/>
      <c r="B2" s="184" t="s">
        <v>299</v>
      </c>
    </row>
    <row r="3" spans="1:16" s="194" customFormat="1" ht="13.8" x14ac:dyDescent="0.25">
      <c r="A3" s="208"/>
      <c r="B3" s="185" t="s">
        <v>300</v>
      </c>
    </row>
    <row r="4" spans="1:16" x14ac:dyDescent="0.25">
      <c r="B4" s="112"/>
    </row>
    <row r="5" spans="1:16" ht="13.8" x14ac:dyDescent="0.25">
      <c r="B5" s="108" t="s">
        <v>347</v>
      </c>
    </row>
    <row r="7" spans="1:16" x14ac:dyDescent="0.25">
      <c r="B7" s="459" t="s">
        <v>52</v>
      </c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</row>
    <row r="8" spans="1:16" x14ac:dyDescent="0.25">
      <c r="B8" s="457" t="s">
        <v>16</v>
      </c>
      <c r="C8" s="458"/>
      <c r="D8" s="269">
        <v>2014</v>
      </c>
      <c r="E8" s="269">
        <v>2015</v>
      </c>
      <c r="F8" s="269">
        <v>2016</v>
      </c>
      <c r="G8" s="269">
        <v>2017</v>
      </c>
      <c r="H8" s="269">
        <v>2018</v>
      </c>
      <c r="I8" s="269">
        <v>2019</v>
      </c>
      <c r="J8" s="269">
        <v>2020</v>
      </c>
      <c r="K8" s="269">
        <v>2021</v>
      </c>
      <c r="L8" s="269">
        <v>2022</v>
      </c>
      <c r="M8" s="269">
        <v>2023</v>
      </c>
      <c r="N8" s="270">
        <v>2024</v>
      </c>
    </row>
    <row r="9" spans="1:16" x14ac:dyDescent="0.25">
      <c r="B9" s="265" t="s">
        <v>0</v>
      </c>
      <c r="C9" s="266"/>
      <c r="D9" s="267">
        <f>+D10+D53</f>
        <v>8941.6819509715369</v>
      </c>
      <c r="E9" s="267">
        <f t="shared" ref="E9:N9" si="0">+E10+E53</f>
        <v>9804.5031072561687</v>
      </c>
      <c r="F9" s="267">
        <f t="shared" si="0"/>
        <v>9931.4564248704501</v>
      </c>
      <c r="G9" s="267">
        <f t="shared" si="0"/>
        <v>11958.578342331792</v>
      </c>
      <c r="H9" s="267">
        <f t="shared" si="0"/>
        <v>11309.752727616291</v>
      </c>
      <c r="I9" s="267">
        <f t="shared" si="0"/>
        <v>7218.3233643072663</v>
      </c>
      <c r="J9" s="267">
        <f t="shared" si="0"/>
        <v>5057.4443042878193</v>
      </c>
      <c r="K9" s="267">
        <f t="shared" si="0"/>
        <v>10619.849843989203</v>
      </c>
      <c r="L9" s="267">
        <f t="shared" si="0"/>
        <v>10962.816016614808</v>
      </c>
      <c r="M9" s="267">
        <f t="shared" si="0"/>
        <v>12385.632687177298</v>
      </c>
      <c r="N9" s="268">
        <f t="shared" si="0"/>
        <v>12919.433369699203</v>
      </c>
    </row>
    <row r="10" spans="1:16" x14ac:dyDescent="0.25">
      <c r="B10" s="399" t="s">
        <v>71</v>
      </c>
      <c r="C10" s="400"/>
      <c r="D10" s="401">
        <f>SUM(D11:D52)</f>
        <v>8857.1126149695647</v>
      </c>
      <c r="E10" s="401">
        <f t="shared" ref="E10:M10" si="1">SUM(E11:E52)</f>
        <v>9780.1609872561694</v>
      </c>
      <c r="F10" s="401">
        <f t="shared" si="1"/>
        <v>9917.1811948704508</v>
      </c>
      <c r="G10" s="401">
        <f t="shared" si="1"/>
        <v>11828.605112331792</v>
      </c>
      <c r="H10" s="401">
        <f t="shared" si="1"/>
        <v>11295.155937616291</v>
      </c>
      <c r="I10" s="401">
        <f t="shared" si="1"/>
        <v>7209.3810643072666</v>
      </c>
      <c r="J10" s="401">
        <f t="shared" si="1"/>
        <v>5030.9278342878197</v>
      </c>
      <c r="K10" s="401">
        <f t="shared" si="1"/>
        <v>10590.880203989203</v>
      </c>
      <c r="L10" s="401">
        <f t="shared" si="1"/>
        <v>10949.025366614807</v>
      </c>
      <c r="M10" s="401">
        <f t="shared" si="1"/>
        <v>12381.521127177299</v>
      </c>
      <c r="N10" s="402">
        <f>SUM(N11:N52)</f>
        <v>12816.649408409203</v>
      </c>
    </row>
    <row r="11" spans="1:16" x14ac:dyDescent="0.25">
      <c r="B11" s="253" t="s">
        <v>72</v>
      </c>
      <c r="C11" s="254" t="s">
        <v>73</v>
      </c>
      <c r="D11" s="255">
        <v>152.304924</v>
      </c>
      <c r="E11" s="255">
        <v>172.13487999999995</v>
      </c>
      <c r="F11" s="255">
        <v>260.69576799999993</v>
      </c>
      <c r="G11" s="255">
        <v>399.45692899999995</v>
      </c>
      <c r="H11" s="255">
        <v>509.1511549999999</v>
      </c>
      <c r="I11" s="255">
        <v>188.76908300000002</v>
      </c>
      <c r="J11" s="255">
        <v>777.80957899999987</v>
      </c>
      <c r="K11" s="255">
        <v>940.22880900000007</v>
      </c>
      <c r="L11" s="255">
        <v>785.92348300000003</v>
      </c>
      <c r="M11" s="255">
        <v>123.64340500000003</v>
      </c>
      <c r="N11" s="256">
        <v>51.7849</v>
      </c>
      <c r="P11" s="143"/>
    </row>
    <row r="12" spans="1:16" x14ac:dyDescent="0.25">
      <c r="B12" s="253" t="s">
        <v>72</v>
      </c>
      <c r="C12" s="254" t="s">
        <v>266</v>
      </c>
      <c r="D12" s="255" t="s">
        <v>17</v>
      </c>
      <c r="E12" s="255" t="s">
        <v>17</v>
      </c>
      <c r="F12" s="255" t="s">
        <v>17</v>
      </c>
      <c r="G12" s="255" t="s">
        <v>17</v>
      </c>
      <c r="H12" s="255" t="s">
        <v>17</v>
      </c>
      <c r="I12" s="255" t="s">
        <v>17</v>
      </c>
      <c r="J12" s="255" t="s">
        <v>17</v>
      </c>
      <c r="K12" s="255" t="s">
        <v>17</v>
      </c>
      <c r="L12" s="255" t="s">
        <v>17</v>
      </c>
      <c r="M12" s="255">
        <v>135.69844400000002</v>
      </c>
      <c r="N12" s="256">
        <v>39.811108999999995</v>
      </c>
      <c r="P12" s="143"/>
    </row>
    <row r="13" spans="1:16" x14ac:dyDescent="0.25">
      <c r="B13" s="253" t="s">
        <v>74</v>
      </c>
      <c r="C13" s="254" t="s">
        <v>75</v>
      </c>
      <c r="D13" s="255">
        <v>567.90326600000003</v>
      </c>
      <c r="E13" s="255">
        <v>982.04518400000018</v>
      </c>
      <c r="F13" s="255">
        <v>1043.561021</v>
      </c>
      <c r="G13" s="255">
        <v>834.20811200000003</v>
      </c>
      <c r="H13" s="255">
        <v>825.28960500000005</v>
      </c>
      <c r="I13" s="255">
        <v>768.30901100000005</v>
      </c>
      <c r="J13" s="255" t="s">
        <v>17</v>
      </c>
      <c r="K13" s="255" t="s">
        <v>17</v>
      </c>
      <c r="L13" s="255">
        <v>124.716432</v>
      </c>
      <c r="M13" s="255">
        <v>310.92994999999996</v>
      </c>
      <c r="N13" s="256">
        <v>1475.790868</v>
      </c>
      <c r="P13" s="143"/>
    </row>
    <row r="14" spans="1:16" x14ac:dyDescent="0.25">
      <c r="B14" s="253" t="s">
        <v>156</v>
      </c>
      <c r="C14" s="254" t="s">
        <v>76</v>
      </c>
      <c r="D14" s="255">
        <v>8.8840000000000003</v>
      </c>
      <c r="E14" s="255" t="s">
        <v>17</v>
      </c>
      <c r="F14" s="255" t="s">
        <v>17</v>
      </c>
      <c r="G14" s="255" t="s">
        <v>17</v>
      </c>
      <c r="H14" s="255">
        <v>9.0302000000000007</v>
      </c>
      <c r="I14" s="255">
        <v>35.062160000000006</v>
      </c>
      <c r="J14" s="255" t="s">
        <v>17</v>
      </c>
      <c r="K14" s="255">
        <v>281.14623999999998</v>
      </c>
      <c r="L14" s="255">
        <v>622.00348999999983</v>
      </c>
      <c r="M14" s="255">
        <v>1031.58465</v>
      </c>
      <c r="N14" s="256">
        <v>898.04133000000024</v>
      </c>
      <c r="P14" s="143"/>
    </row>
    <row r="15" spans="1:16" x14ac:dyDescent="0.25">
      <c r="B15" s="253" t="s">
        <v>156</v>
      </c>
      <c r="C15" s="254" t="s">
        <v>77</v>
      </c>
      <c r="D15" s="255" t="s">
        <v>17</v>
      </c>
      <c r="E15" s="255" t="s">
        <v>17</v>
      </c>
      <c r="F15" s="255" t="s">
        <v>17</v>
      </c>
      <c r="G15" s="255" t="s">
        <v>17</v>
      </c>
      <c r="H15" s="255" t="s">
        <v>17</v>
      </c>
      <c r="I15" s="255" t="s">
        <v>17</v>
      </c>
      <c r="J15" s="255" t="s">
        <v>17</v>
      </c>
      <c r="K15" s="255" t="s">
        <v>17</v>
      </c>
      <c r="L15" s="255" t="s">
        <v>17</v>
      </c>
      <c r="M15" s="255" t="s">
        <v>17</v>
      </c>
      <c r="N15" s="256" t="s">
        <v>17</v>
      </c>
      <c r="P15" s="143"/>
    </row>
    <row r="16" spans="1:16" x14ac:dyDescent="0.25">
      <c r="B16" s="253" t="s">
        <v>156</v>
      </c>
      <c r="C16" s="254" t="s">
        <v>78</v>
      </c>
      <c r="D16" s="255" t="s">
        <v>17</v>
      </c>
      <c r="E16" s="255" t="s">
        <v>17</v>
      </c>
      <c r="F16" s="255" t="s">
        <v>17</v>
      </c>
      <c r="G16" s="255" t="s">
        <v>17</v>
      </c>
      <c r="H16" s="255" t="s">
        <v>17</v>
      </c>
      <c r="I16" s="255" t="s">
        <v>17</v>
      </c>
      <c r="J16" s="255" t="s">
        <v>17</v>
      </c>
      <c r="K16" s="255" t="s">
        <v>17</v>
      </c>
      <c r="L16" s="255" t="s">
        <v>17</v>
      </c>
      <c r="M16" s="255" t="s">
        <v>17</v>
      </c>
      <c r="N16" s="256" t="s">
        <v>17</v>
      </c>
      <c r="P16" s="143"/>
    </row>
    <row r="17" spans="2:16" x14ac:dyDescent="0.25">
      <c r="B17" s="253" t="s">
        <v>42</v>
      </c>
      <c r="C17" s="254" t="s">
        <v>342</v>
      </c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6">
        <v>23.342755999999998</v>
      </c>
      <c r="P17" s="143"/>
    </row>
    <row r="18" spans="2:16" x14ac:dyDescent="0.25">
      <c r="B18" s="253" t="s">
        <v>79</v>
      </c>
      <c r="C18" s="254" t="s">
        <v>80</v>
      </c>
      <c r="D18" s="255" t="s">
        <v>17</v>
      </c>
      <c r="E18" s="255" t="s">
        <v>17</v>
      </c>
      <c r="F18" s="255" t="s">
        <v>17</v>
      </c>
      <c r="G18" s="255" t="s">
        <v>17</v>
      </c>
      <c r="H18" s="255" t="s">
        <v>17</v>
      </c>
      <c r="I18" s="255" t="s">
        <v>17</v>
      </c>
      <c r="J18" s="255" t="s">
        <v>17</v>
      </c>
      <c r="K18" s="255" t="s">
        <v>17</v>
      </c>
      <c r="L18" s="255" t="s">
        <v>17</v>
      </c>
      <c r="M18" s="255" t="s">
        <v>17</v>
      </c>
      <c r="N18" s="256" t="s">
        <v>17</v>
      </c>
      <c r="P18" s="143"/>
    </row>
    <row r="19" spans="2:16" x14ac:dyDescent="0.25">
      <c r="B19" s="253" t="s">
        <v>45</v>
      </c>
      <c r="C19" s="254" t="s">
        <v>81</v>
      </c>
      <c r="D19" s="255" t="s">
        <v>17</v>
      </c>
      <c r="E19" s="255" t="s">
        <v>17</v>
      </c>
      <c r="F19" s="255" t="s">
        <v>17</v>
      </c>
      <c r="G19" s="255" t="s">
        <v>17</v>
      </c>
      <c r="H19" s="255" t="s">
        <v>17</v>
      </c>
      <c r="I19" s="255" t="s">
        <v>17</v>
      </c>
      <c r="J19" s="255" t="s">
        <v>17</v>
      </c>
      <c r="K19" s="255" t="s">
        <v>17</v>
      </c>
      <c r="L19" s="255" t="s">
        <v>17</v>
      </c>
      <c r="M19" s="255" t="s">
        <v>17</v>
      </c>
      <c r="N19" s="256" t="s">
        <v>17</v>
      </c>
      <c r="P19" s="143"/>
    </row>
    <row r="20" spans="2:16" x14ac:dyDescent="0.25">
      <c r="B20" s="253" t="s">
        <v>41</v>
      </c>
      <c r="C20" s="254" t="s">
        <v>82</v>
      </c>
      <c r="D20" s="255">
        <v>388.01194600000002</v>
      </c>
      <c r="E20" s="255">
        <v>415.657128</v>
      </c>
      <c r="F20" s="255">
        <v>459.7156402999999</v>
      </c>
      <c r="G20" s="255">
        <v>329.61155900000006</v>
      </c>
      <c r="H20" s="255">
        <v>268.60129899999998</v>
      </c>
      <c r="I20" s="255">
        <v>335.51965899999999</v>
      </c>
      <c r="J20" s="255">
        <v>283.023304</v>
      </c>
      <c r="K20" s="255">
        <v>489.30227799999994</v>
      </c>
      <c r="L20" s="255">
        <v>478.90051999999997</v>
      </c>
      <c r="M20" s="255">
        <v>251.35524399999994</v>
      </c>
      <c r="N20" s="256">
        <v>342.78210400000006</v>
      </c>
      <c r="P20" s="143"/>
    </row>
    <row r="21" spans="2:16" x14ac:dyDescent="0.25">
      <c r="B21" s="253" t="s">
        <v>41</v>
      </c>
      <c r="C21" s="254" t="s">
        <v>83</v>
      </c>
      <c r="D21" s="255">
        <v>121.13138199999999</v>
      </c>
      <c r="E21" s="255">
        <v>133.36208100000002</v>
      </c>
      <c r="F21" s="255">
        <v>55.040793000000001</v>
      </c>
      <c r="G21" s="255" t="s">
        <v>17</v>
      </c>
      <c r="H21" s="255" t="s">
        <v>17</v>
      </c>
      <c r="I21" s="255" t="s">
        <v>17</v>
      </c>
      <c r="J21" s="255" t="s">
        <v>17</v>
      </c>
      <c r="K21" s="255" t="s">
        <v>17</v>
      </c>
      <c r="L21" s="255" t="s">
        <v>17</v>
      </c>
      <c r="M21" s="255" t="s">
        <v>17</v>
      </c>
      <c r="N21" s="256" t="s">
        <v>17</v>
      </c>
      <c r="P21" s="143"/>
    </row>
    <row r="22" spans="2:16" x14ac:dyDescent="0.25">
      <c r="B22" s="253" t="s">
        <v>41</v>
      </c>
      <c r="C22" s="254" t="s">
        <v>84</v>
      </c>
      <c r="D22" s="255" t="s">
        <v>17</v>
      </c>
      <c r="E22" s="255" t="s">
        <v>17</v>
      </c>
      <c r="F22" s="255" t="s">
        <v>17</v>
      </c>
      <c r="G22" s="255" t="s">
        <v>17</v>
      </c>
      <c r="H22" s="255" t="s">
        <v>17</v>
      </c>
      <c r="I22" s="255" t="s">
        <v>17</v>
      </c>
      <c r="J22" s="255" t="s">
        <v>17</v>
      </c>
      <c r="K22" s="255" t="s">
        <v>17</v>
      </c>
      <c r="L22" s="255" t="s">
        <v>17</v>
      </c>
      <c r="M22" s="255" t="s">
        <v>17</v>
      </c>
      <c r="N22" s="256" t="s">
        <v>17</v>
      </c>
      <c r="P22" s="143"/>
    </row>
    <row r="23" spans="2:16" x14ac:dyDescent="0.25">
      <c r="B23" s="253" t="s">
        <v>41</v>
      </c>
      <c r="C23" s="254" t="s">
        <v>85</v>
      </c>
      <c r="D23" s="255" t="s">
        <v>17</v>
      </c>
      <c r="E23" s="255" t="s">
        <v>17</v>
      </c>
      <c r="F23" s="255" t="s">
        <v>17</v>
      </c>
      <c r="G23" s="255" t="s">
        <v>17</v>
      </c>
      <c r="H23" s="255" t="s">
        <v>17</v>
      </c>
      <c r="I23" s="255" t="s">
        <v>17</v>
      </c>
      <c r="J23" s="255" t="s">
        <v>17</v>
      </c>
      <c r="K23" s="255" t="s">
        <v>17</v>
      </c>
      <c r="L23" s="255" t="s">
        <v>17</v>
      </c>
      <c r="M23" s="255" t="s">
        <v>17</v>
      </c>
      <c r="N23" s="256" t="s">
        <v>17</v>
      </c>
      <c r="P23" s="143"/>
    </row>
    <row r="24" spans="2:16" x14ac:dyDescent="0.25">
      <c r="B24" s="253" t="s">
        <v>86</v>
      </c>
      <c r="C24" s="254" t="s">
        <v>87</v>
      </c>
      <c r="D24" s="255" t="s">
        <v>17</v>
      </c>
      <c r="E24" s="255" t="s">
        <v>17</v>
      </c>
      <c r="F24" s="255" t="s">
        <v>17</v>
      </c>
      <c r="G24" s="255" t="s">
        <v>17</v>
      </c>
      <c r="H24" s="255" t="s">
        <v>17</v>
      </c>
      <c r="I24" s="255" t="s">
        <v>17</v>
      </c>
      <c r="J24" s="255" t="s">
        <v>17</v>
      </c>
      <c r="K24" s="255" t="s">
        <v>17</v>
      </c>
      <c r="L24" s="255" t="s">
        <v>17</v>
      </c>
      <c r="M24" s="255" t="s">
        <v>17</v>
      </c>
      <c r="N24" s="256" t="s">
        <v>17</v>
      </c>
      <c r="P24" s="143"/>
    </row>
    <row r="25" spans="2:16" x14ac:dyDescent="0.25">
      <c r="B25" s="253" t="s">
        <v>88</v>
      </c>
      <c r="C25" s="254" t="s">
        <v>89</v>
      </c>
      <c r="D25" s="255" t="s">
        <v>17</v>
      </c>
      <c r="E25" s="255" t="s">
        <v>17</v>
      </c>
      <c r="F25" s="255" t="s">
        <v>17</v>
      </c>
      <c r="G25" s="255" t="s">
        <v>17</v>
      </c>
      <c r="H25" s="255" t="s">
        <v>17</v>
      </c>
      <c r="I25" s="255" t="s">
        <v>17</v>
      </c>
      <c r="J25" s="255" t="s">
        <v>17</v>
      </c>
      <c r="K25" s="255" t="s">
        <v>17</v>
      </c>
      <c r="L25" s="255" t="s">
        <v>17</v>
      </c>
      <c r="M25" s="255" t="s">
        <v>17</v>
      </c>
      <c r="N25" s="256" t="s">
        <v>17</v>
      </c>
      <c r="P25" s="143"/>
    </row>
    <row r="26" spans="2:16" x14ac:dyDescent="0.25">
      <c r="B26" s="253" t="s">
        <v>90</v>
      </c>
      <c r="C26" s="254" t="s">
        <v>91</v>
      </c>
      <c r="D26" s="255" t="s">
        <v>17</v>
      </c>
      <c r="E26" s="255" t="s">
        <v>17</v>
      </c>
      <c r="F26" s="255" t="s">
        <v>17</v>
      </c>
      <c r="G26" s="255" t="s">
        <v>17</v>
      </c>
      <c r="H26" s="255" t="s">
        <v>17</v>
      </c>
      <c r="I26" s="255" t="s">
        <v>17</v>
      </c>
      <c r="J26" s="255" t="s">
        <v>17</v>
      </c>
      <c r="K26" s="255" t="s">
        <v>17</v>
      </c>
      <c r="L26" s="255" t="s">
        <v>17</v>
      </c>
      <c r="M26" s="255" t="s">
        <v>17</v>
      </c>
      <c r="N26" s="256" t="s">
        <v>17</v>
      </c>
      <c r="P26" s="143"/>
    </row>
    <row r="27" spans="2:16" x14ac:dyDescent="0.25">
      <c r="B27" s="253" t="s">
        <v>90</v>
      </c>
      <c r="C27" s="254" t="s">
        <v>92</v>
      </c>
      <c r="D27" s="255" t="s">
        <v>17</v>
      </c>
      <c r="E27" s="255" t="s">
        <v>17</v>
      </c>
      <c r="F27" s="255" t="s">
        <v>17</v>
      </c>
      <c r="G27" s="255" t="s">
        <v>17</v>
      </c>
      <c r="H27" s="255" t="s">
        <v>17</v>
      </c>
      <c r="I27" s="255" t="s">
        <v>17</v>
      </c>
      <c r="J27" s="255" t="s">
        <v>17</v>
      </c>
      <c r="K27" s="255" t="s">
        <v>17</v>
      </c>
      <c r="L27" s="255" t="s">
        <v>17</v>
      </c>
      <c r="M27" s="255" t="s">
        <v>17</v>
      </c>
      <c r="N27" s="256" t="s">
        <v>17</v>
      </c>
      <c r="P27" s="143"/>
    </row>
    <row r="28" spans="2:16" x14ac:dyDescent="0.25">
      <c r="B28" s="253" t="s">
        <v>93</v>
      </c>
      <c r="C28" s="254" t="s">
        <v>94</v>
      </c>
      <c r="D28" s="255" t="s">
        <v>17</v>
      </c>
      <c r="E28" s="255" t="s">
        <v>17</v>
      </c>
      <c r="F28" s="255" t="s">
        <v>17</v>
      </c>
      <c r="G28" s="255" t="s">
        <v>17</v>
      </c>
      <c r="H28" s="255" t="s">
        <v>17</v>
      </c>
      <c r="I28" s="255" t="s">
        <v>17</v>
      </c>
      <c r="J28" s="255" t="s">
        <v>17</v>
      </c>
      <c r="K28" s="255">
        <v>2.9976669999999999</v>
      </c>
      <c r="L28" s="255" t="s">
        <v>17</v>
      </c>
      <c r="M28" s="255" t="s">
        <v>17</v>
      </c>
      <c r="N28" s="256" t="s">
        <v>17</v>
      </c>
      <c r="P28" s="143"/>
    </row>
    <row r="29" spans="2:16" x14ac:dyDescent="0.25">
      <c r="B29" s="253" t="s">
        <v>221</v>
      </c>
      <c r="C29" s="254" t="s">
        <v>220</v>
      </c>
      <c r="D29" s="255" t="s">
        <v>17</v>
      </c>
      <c r="E29" s="255" t="s">
        <v>17</v>
      </c>
      <c r="F29" s="255" t="s">
        <v>17</v>
      </c>
      <c r="G29" s="255" t="s">
        <v>17</v>
      </c>
      <c r="H29" s="255" t="s">
        <v>17</v>
      </c>
      <c r="I29" s="255" t="s">
        <v>17</v>
      </c>
      <c r="J29" s="255" t="s">
        <v>17</v>
      </c>
      <c r="K29" s="255" t="s">
        <v>17</v>
      </c>
      <c r="L29" s="255">
        <v>1051.4928755104002</v>
      </c>
      <c r="M29" s="255">
        <v>1401.5260147723</v>
      </c>
      <c r="N29" s="256">
        <v>1518.9791781052004</v>
      </c>
      <c r="P29" s="143"/>
    </row>
    <row r="30" spans="2:16" x14ac:dyDescent="0.25">
      <c r="B30" s="253" t="s">
        <v>95</v>
      </c>
      <c r="C30" s="254" t="s">
        <v>96</v>
      </c>
      <c r="D30" s="255">
        <v>4042.01257287512</v>
      </c>
      <c r="E30" s="255">
        <v>4263.0874839686694</v>
      </c>
      <c r="F30" s="255">
        <v>5093.8029220010521</v>
      </c>
      <c r="G30" s="255">
        <v>6370.6977027871008</v>
      </c>
      <c r="H30" s="255">
        <v>5525.7869486367881</v>
      </c>
      <c r="I30" s="255">
        <v>2019.3261105625998</v>
      </c>
      <c r="J30" s="255">
        <v>620.67677659524998</v>
      </c>
      <c r="K30" s="255">
        <v>4802.3433010000008</v>
      </c>
      <c r="L30" s="255">
        <v>4387.2346819404092</v>
      </c>
      <c r="M30" s="255">
        <v>4753.0355269999991</v>
      </c>
      <c r="N30" s="256">
        <v>4780.9358290000009</v>
      </c>
      <c r="P30" s="143"/>
    </row>
    <row r="31" spans="2:16" x14ac:dyDescent="0.25">
      <c r="B31" s="253" t="s">
        <v>95</v>
      </c>
      <c r="C31" s="254" t="s">
        <v>97</v>
      </c>
      <c r="D31" s="255" t="s">
        <v>17</v>
      </c>
      <c r="E31" s="255">
        <v>30.516397999999999</v>
      </c>
      <c r="F31" s="255">
        <v>9.4902639999999998</v>
      </c>
      <c r="G31" s="255">
        <v>116.52226899999998</v>
      </c>
      <c r="H31" s="255">
        <v>222.005528</v>
      </c>
      <c r="I31" s="255">
        <v>174.422845</v>
      </c>
      <c r="J31" s="255">
        <v>122.528002</v>
      </c>
      <c r="K31" s="255">
        <v>61.480457999999999</v>
      </c>
      <c r="L31" s="255">
        <v>249.46386299999998</v>
      </c>
      <c r="M31" s="255">
        <v>281.24970499999995</v>
      </c>
      <c r="N31" s="256">
        <v>323.453598</v>
      </c>
      <c r="P31" s="143"/>
    </row>
    <row r="32" spans="2:16" x14ac:dyDescent="0.25">
      <c r="B32" s="253" t="s">
        <v>98</v>
      </c>
      <c r="C32" s="254" t="s">
        <v>99</v>
      </c>
      <c r="D32" s="255">
        <v>331.21848199999999</v>
      </c>
      <c r="E32" s="255">
        <v>478.10798000000005</v>
      </c>
      <c r="F32" s="255">
        <v>500.30351556939996</v>
      </c>
      <c r="G32" s="255">
        <v>642.06406861650009</v>
      </c>
      <c r="H32" s="255">
        <v>704.86460823980008</v>
      </c>
      <c r="I32" s="255">
        <v>814.92370619179997</v>
      </c>
      <c r="J32" s="255">
        <v>604.30284449539988</v>
      </c>
      <c r="K32" s="255">
        <v>973.35305776719997</v>
      </c>
      <c r="L32" s="255" t="s">
        <v>17</v>
      </c>
      <c r="M32" s="255" t="s">
        <v>17</v>
      </c>
      <c r="N32" s="256" t="s">
        <v>17</v>
      </c>
      <c r="P32" s="143"/>
    </row>
    <row r="33" spans="2:16" x14ac:dyDescent="0.25">
      <c r="B33" s="253" t="s">
        <v>98</v>
      </c>
      <c r="C33" s="254" t="s">
        <v>100</v>
      </c>
      <c r="D33" s="255">
        <v>4.2687270000000002</v>
      </c>
      <c r="E33" s="255">
        <v>16.003141000000003</v>
      </c>
      <c r="F33" s="255">
        <v>17.915004000000003</v>
      </c>
      <c r="G33" s="255">
        <v>12.259629999999998</v>
      </c>
      <c r="H33" s="255">
        <v>11.887921000000002</v>
      </c>
      <c r="I33" s="255">
        <v>6.3220339999999995</v>
      </c>
      <c r="J33" s="255">
        <v>4.717842000000001</v>
      </c>
      <c r="K33" s="255">
        <v>5.5546920000000002</v>
      </c>
      <c r="L33" s="255">
        <v>3.4609549999999998</v>
      </c>
      <c r="M33" s="255">
        <v>0.99455100000000007</v>
      </c>
      <c r="N33" s="256" t="s">
        <v>17</v>
      </c>
      <c r="P33" s="143"/>
    </row>
    <row r="34" spans="2:16" x14ac:dyDescent="0.25">
      <c r="B34" s="253" t="s">
        <v>98</v>
      </c>
      <c r="C34" s="254" t="s">
        <v>101</v>
      </c>
      <c r="D34" s="255" t="s">
        <v>17</v>
      </c>
      <c r="E34" s="255" t="s">
        <v>17</v>
      </c>
      <c r="F34" s="255" t="s">
        <v>17</v>
      </c>
      <c r="G34" s="255" t="s">
        <v>17</v>
      </c>
      <c r="H34" s="255" t="s">
        <v>17</v>
      </c>
      <c r="I34" s="255" t="s">
        <v>17</v>
      </c>
      <c r="J34" s="255" t="s">
        <v>17</v>
      </c>
      <c r="K34" s="255" t="s">
        <v>17</v>
      </c>
      <c r="L34" s="255" t="s">
        <v>17</v>
      </c>
      <c r="M34" s="255" t="s">
        <v>17</v>
      </c>
      <c r="N34" s="256" t="s">
        <v>17</v>
      </c>
      <c r="P34" s="143"/>
    </row>
    <row r="35" spans="2:16" x14ac:dyDescent="0.25">
      <c r="B35" s="253" t="s">
        <v>98</v>
      </c>
      <c r="C35" s="254" t="s">
        <v>102</v>
      </c>
      <c r="D35" s="255">
        <v>35.988819999999997</v>
      </c>
      <c r="E35" s="255">
        <v>24.437507999999998</v>
      </c>
      <c r="F35" s="255">
        <v>26.708151000000001</v>
      </c>
      <c r="G35" s="255">
        <v>26.435513999999998</v>
      </c>
      <c r="H35" s="255">
        <v>30.723074000000004</v>
      </c>
      <c r="I35" s="255">
        <v>18.516529000000002</v>
      </c>
      <c r="J35" s="255">
        <v>19.735252999999997</v>
      </c>
      <c r="K35" s="255">
        <v>31.297840000000004</v>
      </c>
      <c r="L35" s="255">
        <v>30.904738000000005</v>
      </c>
      <c r="M35" s="255">
        <v>24.563804999999999</v>
      </c>
      <c r="N35" s="256">
        <v>18.426355000000001</v>
      </c>
      <c r="P35" s="143"/>
    </row>
    <row r="36" spans="2:16" x14ac:dyDescent="0.25">
      <c r="B36" s="253" t="s">
        <v>98</v>
      </c>
      <c r="C36" s="254" t="s">
        <v>103</v>
      </c>
      <c r="D36" s="255" t="s">
        <v>17</v>
      </c>
      <c r="E36" s="255" t="s">
        <v>17</v>
      </c>
      <c r="F36" s="255" t="s">
        <v>17</v>
      </c>
      <c r="G36" s="255" t="s">
        <v>17</v>
      </c>
      <c r="H36" s="255" t="s">
        <v>17</v>
      </c>
      <c r="I36" s="255" t="s">
        <v>17</v>
      </c>
      <c r="J36" s="255" t="s">
        <v>17</v>
      </c>
      <c r="K36" s="255" t="s">
        <v>17</v>
      </c>
      <c r="L36" s="255" t="s">
        <v>17</v>
      </c>
      <c r="M36" s="255" t="s">
        <v>17</v>
      </c>
      <c r="N36" s="256" t="s">
        <v>17</v>
      </c>
      <c r="P36" s="143"/>
    </row>
    <row r="37" spans="2:16" x14ac:dyDescent="0.25">
      <c r="B37" s="253" t="s">
        <v>233</v>
      </c>
      <c r="C37" s="254" t="s">
        <v>104</v>
      </c>
      <c r="D37" s="255">
        <v>1520.7899682432435</v>
      </c>
      <c r="E37" s="255">
        <v>1761.3922460000006</v>
      </c>
      <c r="F37" s="255">
        <v>1816.8579069999996</v>
      </c>
      <c r="G37" s="255">
        <v>2111.7695750000007</v>
      </c>
      <c r="H37" s="255">
        <v>2242.4543731000012</v>
      </c>
      <c r="I37" s="255">
        <v>1980.5890380000001</v>
      </c>
      <c r="J37" s="255">
        <v>1638.5109030000001</v>
      </c>
      <c r="K37" s="255">
        <v>1824.4646420000001</v>
      </c>
      <c r="L37" s="255">
        <v>1809.9154301999997</v>
      </c>
      <c r="M37" s="255">
        <v>1782.1148750000004</v>
      </c>
      <c r="N37" s="256">
        <v>791.65139699999997</v>
      </c>
      <c r="P37" s="143"/>
    </row>
    <row r="38" spans="2:16" x14ac:dyDescent="0.25">
      <c r="B38" s="253" t="s">
        <v>233</v>
      </c>
      <c r="C38" s="254" t="s">
        <v>105</v>
      </c>
      <c r="D38" s="255">
        <v>621.72303699999998</v>
      </c>
      <c r="E38" s="255">
        <v>655.65803000000017</v>
      </c>
      <c r="F38" s="255">
        <v>241.99578999999997</v>
      </c>
      <c r="G38" s="255">
        <v>431.09755999999993</v>
      </c>
      <c r="H38" s="255">
        <v>602.18985999999995</v>
      </c>
      <c r="I38" s="255">
        <v>407.31549000000007</v>
      </c>
      <c r="J38" s="255">
        <v>463.10591999999997</v>
      </c>
      <c r="K38" s="255">
        <v>574.6975000000001</v>
      </c>
      <c r="L38" s="255">
        <v>434.32012999999995</v>
      </c>
      <c r="M38" s="255">
        <v>480.46915000000001</v>
      </c>
      <c r="N38" s="256">
        <v>598.32686000000012</v>
      </c>
      <c r="P38" s="143"/>
    </row>
    <row r="39" spans="2:16" x14ac:dyDescent="0.25">
      <c r="B39" s="253" t="s">
        <v>106</v>
      </c>
      <c r="C39" s="254" t="s">
        <v>50</v>
      </c>
      <c r="D39" s="255" t="s">
        <v>17</v>
      </c>
      <c r="E39" s="255" t="s">
        <v>17</v>
      </c>
      <c r="F39" s="255" t="s">
        <v>17</v>
      </c>
      <c r="G39" s="255" t="s">
        <v>17</v>
      </c>
      <c r="H39" s="255" t="s">
        <v>17</v>
      </c>
      <c r="I39" s="255" t="s">
        <v>17</v>
      </c>
      <c r="J39" s="255" t="s">
        <v>17</v>
      </c>
      <c r="K39" s="255" t="s">
        <v>17</v>
      </c>
      <c r="L39" s="255" t="s">
        <v>17</v>
      </c>
      <c r="M39" s="255" t="s">
        <v>17</v>
      </c>
      <c r="N39" s="256" t="s">
        <v>17</v>
      </c>
      <c r="P39" s="143"/>
    </row>
    <row r="40" spans="2:16" x14ac:dyDescent="0.25">
      <c r="B40" s="253" t="s">
        <v>43</v>
      </c>
      <c r="C40" s="254" t="s">
        <v>107</v>
      </c>
      <c r="D40" s="255" t="s">
        <v>17</v>
      </c>
      <c r="E40" s="255" t="s">
        <v>17</v>
      </c>
      <c r="F40" s="255" t="s">
        <v>17</v>
      </c>
      <c r="G40" s="255" t="s">
        <v>17</v>
      </c>
      <c r="H40" s="255" t="s">
        <v>17</v>
      </c>
      <c r="I40" s="255" t="s">
        <v>17</v>
      </c>
      <c r="J40" s="255" t="s">
        <v>17</v>
      </c>
      <c r="K40" s="255" t="s">
        <v>17</v>
      </c>
      <c r="L40" s="255" t="s">
        <v>17</v>
      </c>
      <c r="M40" s="255" t="s">
        <v>17</v>
      </c>
      <c r="N40" s="256" t="s">
        <v>17</v>
      </c>
    </row>
    <row r="41" spans="2:16" x14ac:dyDescent="0.25">
      <c r="B41" s="257" t="s">
        <v>43</v>
      </c>
      <c r="C41" s="258" t="s">
        <v>108</v>
      </c>
      <c r="D41" s="259" t="s">
        <v>17</v>
      </c>
      <c r="E41" s="259">
        <v>21.067208999999998</v>
      </c>
      <c r="F41" s="259" t="s">
        <v>17</v>
      </c>
      <c r="G41" s="259" t="s">
        <v>17</v>
      </c>
      <c r="H41" s="259">
        <v>8.3883050000000008</v>
      </c>
      <c r="I41" s="259">
        <v>127.336657</v>
      </c>
      <c r="J41" s="259">
        <v>185.30623199999999</v>
      </c>
      <c r="K41" s="259">
        <v>372.572136</v>
      </c>
      <c r="L41" s="259">
        <v>533.64499599999988</v>
      </c>
      <c r="M41" s="259">
        <v>590.99292600000012</v>
      </c>
      <c r="N41" s="260">
        <v>491.82192499999996</v>
      </c>
      <c r="O41" s="163"/>
      <c r="P41" s="164"/>
    </row>
    <row r="42" spans="2:16" x14ac:dyDescent="0.25">
      <c r="B42" s="253" t="s">
        <v>222</v>
      </c>
      <c r="C42" s="254" t="s">
        <v>219</v>
      </c>
      <c r="D42" s="255" t="s">
        <v>17</v>
      </c>
      <c r="E42" s="255" t="s">
        <v>17</v>
      </c>
      <c r="F42" s="255" t="s">
        <v>17</v>
      </c>
      <c r="G42" s="255" t="s">
        <v>17</v>
      </c>
      <c r="H42" s="255" t="s">
        <v>17</v>
      </c>
      <c r="I42" s="255" t="s">
        <v>17</v>
      </c>
      <c r="J42" s="255" t="s">
        <v>17</v>
      </c>
      <c r="K42" s="255" t="s">
        <v>17</v>
      </c>
      <c r="L42" s="255">
        <v>75.612587000000005</v>
      </c>
      <c r="M42" s="255">
        <v>170.17043300000003</v>
      </c>
      <c r="N42" s="256">
        <v>199.96680000000001</v>
      </c>
      <c r="P42" s="143"/>
    </row>
    <row r="43" spans="2:16" x14ac:dyDescent="0.25">
      <c r="B43" s="253" t="s">
        <v>109</v>
      </c>
      <c r="C43" s="254" t="s">
        <v>110</v>
      </c>
      <c r="D43" s="255" t="s">
        <v>17</v>
      </c>
      <c r="E43" s="255" t="s">
        <v>17</v>
      </c>
      <c r="F43" s="255" t="s">
        <v>17</v>
      </c>
      <c r="G43" s="255" t="s">
        <v>17</v>
      </c>
      <c r="H43" s="255" t="s">
        <v>17</v>
      </c>
      <c r="I43" s="255" t="s">
        <v>17</v>
      </c>
      <c r="J43" s="255" t="s">
        <v>17</v>
      </c>
      <c r="K43" s="255" t="s">
        <v>17</v>
      </c>
      <c r="L43" s="255" t="s">
        <v>17</v>
      </c>
      <c r="M43" s="255">
        <v>21.305936999999997</v>
      </c>
      <c r="N43" s="256">
        <v>13.079958999999999</v>
      </c>
      <c r="P43" s="143"/>
    </row>
    <row r="44" spans="2:16" x14ac:dyDescent="0.25">
      <c r="B44" s="253" t="s">
        <v>111</v>
      </c>
      <c r="C44" s="254" t="s">
        <v>234</v>
      </c>
      <c r="D44" s="255" t="s">
        <v>17</v>
      </c>
      <c r="E44" s="255" t="s">
        <v>17</v>
      </c>
      <c r="F44" s="255" t="s">
        <v>17</v>
      </c>
      <c r="G44" s="255" t="s">
        <v>17</v>
      </c>
      <c r="H44" s="255" t="s">
        <v>17</v>
      </c>
      <c r="I44" s="255" t="s">
        <v>17</v>
      </c>
      <c r="J44" s="255" t="s">
        <v>17</v>
      </c>
      <c r="K44" s="255" t="s">
        <v>17</v>
      </c>
      <c r="L44" s="255" t="s">
        <v>17</v>
      </c>
      <c r="M44" s="255" t="s">
        <v>17</v>
      </c>
      <c r="N44" s="256" t="s">
        <v>17</v>
      </c>
      <c r="P44" s="143"/>
    </row>
    <row r="45" spans="2:16" x14ac:dyDescent="0.25">
      <c r="B45" s="253" t="s">
        <v>112</v>
      </c>
      <c r="C45" s="254" t="s">
        <v>113</v>
      </c>
      <c r="D45" s="255">
        <v>839.82374085119989</v>
      </c>
      <c r="E45" s="255">
        <v>767.07163128750005</v>
      </c>
      <c r="F45" s="255" t="s">
        <v>17</v>
      </c>
      <c r="G45" s="255" t="s">
        <v>17</v>
      </c>
      <c r="H45" s="255" t="s">
        <v>17</v>
      </c>
      <c r="I45" s="255" t="s">
        <v>17</v>
      </c>
      <c r="J45" s="255" t="s">
        <v>17</v>
      </c>
      <c r="K45" s="255" t="s">
        <v>17</v>
      </c>
      <c r="L45" s="255" t="s">
        <v>17</v>
      </c>
      <c r="M45" s="255" t="s">
        <v>17</v>
      </c>
      <c r="N45" s="256" t="s">
        <v>17</v>
      </c>
      <c r="P45" s="143"/>
    </row>
    <row r="46" spans="2:16" x14ac:dyDescent="0.25">
      <c r="B46" s="253" t="s">
        <v>112</v>
      </c>
      <c r="C46" s="254" t="s">
        <v>271</v>
      </c>
      <c r="D46" s="255" t="s">
        <v>17</v>
      </c>
      <c r="E46" s="255" t="s">
        <v>17</v>
      </c>
      <c r="F46" s="255" t="s">
        <v>17</v>
      </c>
      <c r="G46" s="255" t="s">
        <v>17</v>
      </c>
      <c r="H46" s="255" t="s">
        <v>17</v>
      </c>
      <c r="I46" s="255" t="s">
        <v>17</v>
      </c>
      <c r="J46" s="255" t="s">
        <v>17</v>
      </c>
      <c r="K46" s="255" t="s">
        <v>17</v>
      </c>
      <c r="L46" s="255" t="s">
        <v>17</v>
      </c>
      <c r="M46" s="255">
        <v>672.8662690000001</v>
      </c>
      <c r="N46" s="256">
        <v>1011.2801619999999</v>
      </c>
      <c r="P46" s="143"/>
    </row>
    <row r="47" spans="2:16" x14ac:dyDescent="0.25">
      <c r="B47" s="253" t="s">
        <v>114</v>
      </c>
      <c r="C47" s="254" t="s">
        <v>115</v>
      </c>
      <c r="D47" s="255">
        <v>6.7970870000000003</v>
      </c>
      <c r="E47" s="255" t="s">
        <v>17</v>
      </c>
      <c r="F47" s="255">
        <v>121.266079</v>
      </c>
      <c r="G47" s="255">
        <v>199.94072335818905</v>
      </c>
      <c r="H47" s="255">
        <v>184.77150514970242</v>
      </c>
      <c r="I47" s="255">
        <v>178.75265255286541</v>
      </c>
      <c r="J47" s="255">
        <v>182.95765019717001</v>
      </c>
      <c r="K47" s="255">
        <v>176.694529222</v>
      </c>
      <c r="L47" s="255">
        <v>218.63825641399995</v>
      </c>
      <c r="M47" s="255">
        <v>222.93306410499997</v>
      </c>
      <c r="N47" s="256">
        <v>222.87905030399997</v>
      </c>
      <c r="P47" s="143"/>
    </row>
    <row r="48" spans="2:16" x14ac:dyDescent="0.25">
      <c r="B48" s="253" t="s">
        <v>114</v>
      </c>
      <c r="C48" s="254" t="s">
        <v>216</v>
      </c>
      <c r="D48" s="255">
        <v>16.400701000000002</v>
      </c>
      <c r="E48" s="255" t="s">
        <v>17</v>
      </c>
      <c r="F48" s="255" t="s">
        <v>17</v>
      </c>
      <c r="G48" s="255" t="s">
        <v>17</v>
      </c>
      <c r="H48" s="255" t="s">
        <v>17</v>
      </c>
      <c r="I48" s="255" t="s">
        <v>17</v>
      </c>
      <c r="J48" s="255" t="s">
        <v>17</v>
      </c>
      <c r="K48" s="255" t="s">
        <v>17</v>
      </c>
      <c r="L48" s="255" t="s">
        <v>17</v>
      </c>
      <c r="M48" s="255" t="s">
        <v>17</v>
      </c>
      <c r="N48" s="256" t="s">
        <v>17</v>
      </c>
      <c r="P48" s="143"/>
    </row>
    <row r="49" spans="2:16" x14ac:dyDescent="0.25">
      <c r="B49" s="253" t="s">
        <v>40</v>
      </c>
      <c r="C49" s="254" t="s">
        <v>116</v>
      </c>
      <c r="D49" s="255" t="s">
        <v>17</v>
      </c>
      <c r="E49" s="255" t="s">
        <v>17</v>
      </c>
      <c r="F49" s="255" t="s">
        <v>17</v>
      </c>
      <c r="G49" s="255" t="s">
        <v>17</v>
      </c>
      <c r="H49" s="255" t="s">
        <v>17</v>
      </c>
      <c r="I49" s="255" t="s">
        <v>17</v>
      </c>
      <c r="J49" s="255" t="s">
        <v>17</v>
      </c>
      <c r="K49" s="255" t="s">
        <v>17</v>
      </c>
      <c r="L49" s="255" t="s">
        <v>17</v>
      </c>
      <c r="M49" s="255" t="s">
        <v>17</v>
      </c>
      <c r="N49" s="256" t="s">
        <v>17</v>
      </c>
      <c r="P49" s="143"/>
    </row>
    <row r="50" spans="2:16" x14ac:dyDescent="0.25">
      <c r="B50" s="253" t="s">
        <v>40</v>
      </c>
      <c r="C50" s="254" t="s">
        <v>117</v>
      </c>
      <c r="D50" s="255">
        <v>48.587070999999987</v>
      </c>
      <c r="E50" s="255">
        <v>36.289787000000004</v>
      </c>
      <c r="F50" s="255">
        <v>60.665039999999991</v>
      </c>
      <c r="G50" s="255">
        <v>148.65772957000001</v>
      </c>
      <c r="H50" s="255">
        <v>116.93551549000001</v>
      </c>
      <c r="I50" s="255">
        <v>154.21608900000001</v>
      </c>
      <c r="J50" s="255">
        <v>128.25352799999999</v>
      </c>
      <c r="K50" s="255">
        <v>21.338163999999999</v>
      </c>
      <c r="L50" s="255">
        <v>102.94097854999998</v>
      </c>
      <c r="M50" s="255">
        <v>25.617155300000004</v>
      </c>
      <c r="N50" s="256">
        <v>11.839727999999999</v>
      </c>
      <c r="P50" s="143"/>
    </row>
    <row r="51" spans="2:16" x14ac:dyDescent="0.25">
      <c r="B51" s="253" t="s">
        <v>118</v>
      </c>
      <c r="C51" s="254" t="s">
        <v>235</v>
      </c>
      <c r="D51" s="255" t="s">
        <v>17</v>
      </c>
      <c r="E51" s="255">
        <v>23.330300000000001</v>
      </c>
      <c r="F51" s="255">
        <v>14.763859999999999</v>
      </c>
      <c r="G51" s="255" t="s">
        <v>17</v>
      </c>
      <c r="H51" s="255" t="s">
        <v>17</v>
      </c>
      <c r="I51" s="255" t="s">
        <v>17</v>
      </c>
      <c r="J51" s="255" t="s">
        <v>17</v>
      </c>
      <c r="K51" s="255" t="s">
        <v>17</v>
      </c>
      <c r="L51" s="255" t="s">
        <v>17</v>
      </c>
      <c r="M51" s="255" t="s">
        <v>17</v>
      </c>
      <c r="N51" s="256" t="s">
        <v>17</v>
      </c>
      <c r="P51" s="143"/>
    </row>
    <row r="52" spans="2:16" x14ac:dyDescent="0.25">
      <c r="B52" s="253" t="s">
        <v>40</v>
      </c>
      <c r="C52" s="254" t="s">
        <v>223</v>
      </c>
      <c r="D52" s="255">
        <v>151.26689000000002</v>
      </c>
      <c r="E52" s="255" t="s">
        <v>17</v>
      </c>
      <c r="F52" s="255">
        <v>194.39944</v>
      </c>
      <c r="G52" s="255">
        <v>205.88373999999999</v>
      </c>
      <c r="H52" s="255">
        <v>33.076039999999999</v>
      </c>
      <c r="I52" s="255" t="s">
        <v>17</v>
      </c>
      <c r="J52" s="255" t="s">
        <v>17</v>
      </c>
      <c r="K52" s="255">
        <v>33.40889</v>
      </c>
      <c r="L52" s="255">
        <v>39.851949999999995</v>
      </c>
      <c r="M52" s="255">
        <v>100.470022</v>
      </c>
      <c r="N52" s="256">
        <v>2.4554999999999998</v>
      </c>
      <c r="P52" s="143"/>
    </row>
    <row r="53" spans="2:16" x14ac:dyDescent="0.25">
      <c r="B53" s="399" t="s">
        <v>119</v>
      </c>
      <c r="C53" s="400"/>
      <c r="D53" s="403">
        <f>SUM(D54:D62)</f>
        <v>84.569336001971422</v>
      </c>
      <c r="E53" s="403">
        <f t="shared" ref="E53:M53" si="2">SUM(E54:E62)</f>
        <v>24.342120000000001</v>
      </c>
      <c r="F53" s="403">
        <f t="shared" si="2"/>
        <v>14.275229999999999</v>
      </c>
      <c r="G53" s="403">
        <f t="shared" si="2"/>
        <v>129.97322999999997</v>
      </c>
      <c r="H53" s="403">
        <f t="shared" si="2"/>
        <v>14.596790000000002</v>
      </c>
      <c r="I53" s="403">
        <f t="shared" si="2"/>
        <v>8.9422999999999995</v>
      </c>
      <c r="J53" s="403">
        <f t="shared" si="2"/>
        <v>26.516470000000002</v>
      </c>
      <c r="K53" s="403">
        <f t="shared" si="2"/>
        <v>28.969640000000002</v>
      </c>
      <c r="L53" s="403">
        <f t="shared" si="2"/>
        <v>13.790649999999998</v>
      </c>
      <c r="M53" s="403">
        <f t="shared" si="2"/>
        <v>4.1115600000000008</v>
      </c>
      <c r="N53" s="404">
        <f>SUM(N54:N62)</f>
        <v>102.78396129000001</v>
      </c>
      <c r="P53" s="143"/>
    </row>
    <row r="54" spans="2:16" x14ac:dyDescent="0.25">
      <c r="B54" s="253" t="s">
        <v>120</v>
      </c>
      <c r="C54" s="254" t="s">
        <v>217</v>
      </c>
      <c r="D54" s="255" t="s">
        <v>17</v>
      </c>
      <c r="E54" s="255" t="s">
        <v>17</v>
      </c>
      <c r="F54" s="255" t="s">
        <v>17</v>
      </c>
      <c r="G54" s="255" t="s">
        <v>17</v>
      </c>
      <c r="H54" s="255" t="s">
        <v>17</v>
      </c>
      <c r="I54" s="255" t="s">
        <v>17</v>
      </c>
      <c r="J54" s="255" t="s">
        <v>17</v>
      </c>
      <c r="K54" s="255" t="s">
        <v>17</v>
      </c>
      <c r="L54" s="255" t="s">
        <v>17</v>
      </c>
      <c r="M54" s="255" t="s">
        <v>17</v>
      </c>
      <c r="N54" s="256" t="s">
        <v>17</v>
      </c>
      <c r="P54" s="143"/>
    </row>
    <row r="55" spans="2:16" x14ac:dyDescent="0.25">
      <c r="B55" s="253" t="s">
        <v>122</v>
      </c>
      <c r="C55" s="254" t="s">
        <v>123</v>
      </c>
      <c r="D55" s="255" t="s">
        <v>17</v>
      </c>
      <c r="E55" s="255" t="s">
        <v>17</v>
      </c>
      <c r="F55" s="255" t="s">
        <v>17</v>
      </c>
      <c r="G55" s="255" t="s">
        <v>17</v>
      </c>
      <c r="H55" s="255" t="s">
        <v>17</v>
      </c>
      <c r="I55" s="255" t="s">
        <v>17</v>
      </c>
      <c r="J55" s="255">
        <v>0.53386999999999996</v>
      </c>
      <c r="K55" s="255" t="s">
        <v>17</v>
      </c>
      <c r="L55" s="255" t="s">
        <v>17</v>
      </c>
      <c r="M55" s="255" t="s">
        <v>17</v>
      </c>
      <c r="N55" s="256" t="s">
        <v>17</v>
      </c>
      <c r="P55" s="143"/>
    </row>
    <row r="56" spans="2:16" x14ac:dyDescent="0.25">
      <c r="B56" s="253" t="s">
        <v>124</v>
      </c>
      <c r="C56" s="254" t="s">
        <v>125</v>
      </c>
      <c r="D56" s="255">
        <v>45.975119999999997</v>
      </c>
      <c r="E56" s="255" t="s">
        <v>17</v>
      </c>
      <c r="F56" s="255" t="s">
        <v>17</v>
      </c>
      <c r="G56" s="255" t="s">
        <v>17</v>
      </c>
      <c r="H56" s="255" t="s">
        <v>17</v>
      </c>
      <c r="I56" s="255" t="s">
        <v>17</v>
      </c>
      <c r="J56" s="255" t="s">
        <v>17</v>
      </c>
      <c r="K56" s="255" t="s">
        <v>17</v>
      </c>
      <c r="L56" s="255" t="s">
        <v>17</v>
      </c>
      <c r="M56" s="255" t="s">
        <v>17</v>
      </c>
      <c r="N56" s="256" t="s">
        <v>17</v>
      </c>
      <c r="P56" s="143"/>
    </row>
    <row r="57" spans="2:16" x14ac:dyDescent="0.25">
      <c r="B57" s="253" t="s">
        <v>124</v>
      </c>
      <c r="C57" s="254" t="s">
        <v>126</v>
      </c>
      <c r="D57" s="255">
        <v>5.7530000000000001</v>
      </c>
      <c r="E57" s="255">
        <v>5.298</v>
      </c>
      <c r="F57" s="255">
        <v>4.59</v>
      </c>
      <c r="G57" s="255">
        <v>3.3710500000000003</v>
      </c>
      <c r="H57" s="255">
        <v>3.8899100000000004</v>
      </c>
      <c r="I57" s="255">
        <v>3.7098599999999995</v>
      </c>
      <c r="J57" s="255">
        <v>4.2452899999999998</v>
      </c>
      <c r="K57" s="255">
        <v>3.9734100000000003</v>
      </c>
      <c r="L57" s="255">
        <v>3.99654</v>
      </c>
      <c r="M57" s="255">
        <v>4.1115600000000008</v>
      </c>
      <c r="N57" s="256">
        <v>3.3077299999999998</v>
      </c>
      <c r="P57" s="143"/>
    </row>
    <row r="58" spans="2:16" x14ac:dyDescent="0.25">
      <c r="B58" s="253" t="s">
        <v>124</v>
      </c>
      <c r="C58" s="254" t="s">
        <v>215</v>
      </c>
      <c r="D58" s="255" t="s">
        <v>17</v>
      </c>
      <c r="E58" s="255" t="s">
        <v>17</v>
      </c>
      <c r="F58" s="255" t="s">
        <v>17</v>
      </c>
      <c r="G58" s="255" t="s">
        <v>17</v>
      </c>
      <c r="H58" s="255" t="s">
        <v>17</v>
      </c>
      <c r="I58" s="255" t="s">
        <v>17</v>
      </c>
      <c r="J58" s="255" t="s">
        <v>17</v>
      </c>
      <c r="K58" s="255" t="s">
        <v>17</v>
      </c>
      <c r="L58" s="255" t="s">
        <v>17</v>
      </c>
      <c r="M58" s="255" t="s">
        <v>17</v>
      </c>
      <c r="N58" s="256" t="s">
        <v>17</v>
      </c>
      <c r="P58" s="143"/>
    </row>
    <row r="59" spans="2:16" x14ac:dyDescent="0.25">
      <c r="B59" s="253" t="s">
        <v>127</v>
      </c>
      <c r="C59" s="254" t="s">
        <v>128</v>
      </c>
      <c r="D59" s="255">
        <v>5.7102000000000004</v>
      </c>
      <c r="E59" s="255">
        <v>19.044119999999999</v>
      </c>
      <c r="F59" s="255">
        <v>9.6852299999999989</v>
      </c>
      <c r="G59" s="255">
        <v>126.60217999999998</v>
      </c>
      <c r="H59" s="255">
        <v>10.706880000000002</v>
      </c>
      <c r="I59" s="255">
        <v>5.2324399999999995</v>
      </c>
      <c r="J59" s="255">
        <v>21.737310000000001</v>
      </c>
      <c r="K59" s="255">
        <v>24.996230000000001</v>
      </c>
      <c r="L59" s="255">
        <v>9.7941099999999981</v>
      </c>
      <c r="M59" s="255" t="s">
        <v>17</v>
      </c>
      <c r="N59" s="256" t="s">
        <v>17</v>
      </c>
      <c r="P59" s="143"/>
    </row>
    <row r="60" spans="2:16" x14ac:dyDescent="0.25">
      <c r="B60" s="253" t="s">
        <v>127</v>
      </c>
      <c r="C60" s="254" t="s">
        <v>129</v>
      </c>
      <c r="D60" s="255" t="s">
        <v>17</v>
      </c>
      <c r="E60" s="255" t="s">
        <v>17</v>
      </c>
      <c r="F60" s="255" t="s">
        <v>17</v>
      </c>
      <c r="G60" s="255" t="s">
        <v>17</v>
      </c>
      <c r="H60" s="255" t="s">
        <v>17</v>
      </c>
      <c r="I60" s="255" t="s">
        <v>17</v>
      </c>
      <c r="J60" s="255" t="s">
        <v>17</v>
      </c>
      <c r="K60" s="255" t="s">
        <v>17</v>
      </c>
      <c r="L60" s="255" t="s">
        <v>17</v>
      </c>
      <c r="M60" s="255" t="s">
        <v>17</v>
      </c>
      <c r="N60" s="256" t="s">
        <v>17</v>
      </c>
      <c r="P60" s="143"/>
    </row>
    <row r="61" spans="2:16" x14ac:dyDescent="0.25">
      <c r="B61" s="253" t="s">
        <v>130</v>
      </c>
      <c r="C61" s="254" t="s">
        <v>131</v>
      </c>
      <c r="D61" s="255">
        <v>27.131016001971425</v>
      </c>
      <c r="E61" s="255" t="s">
        <v>17</v>
      </c>
      <c r="F61" s="255" t="s">
        <v>17</v>
      </c>
      <c r="G61" s="255" t="s">
        <v>17</v>
      </c>
      <c r="H61" s="255" t="s">
        <v>17</v>
      </c>
      <c r="I61" s="255" t="s">
        <v>17</v>
      </c>
      <c r="J61" s="255" t="s">
        <v>17</v>
      </c>
      <c r="K61" s="255" t="s">
        <v>17</v>
      </c>
      <c r="L61" s="255" t="s">
        <v>17</v>
      </c>
      <c r="M61" s="255" t="s">
        <v>17</v>
      </c>
      <c r="N61" s="256" t="s">
        <v>17</v>
      </c>
      <c r="P61" s="143"/>
    </row>
    <row r="62" spans="2:16" x14ac:dyDescent="0.25">
      <c r="B62" s="261" t="s">
        <v>130</v>
      </c>
      <c r="C62" s="262" t="s">
        <v>343</v>
      </c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4">
        <v>99.476231290000001</v>
      </c>
      <c r="P62" s="143"/>
    </row>
    <row r="63" spans="2:16" x14ac:dyDescent="0.25">
      <c r="B63" s="459" t="s">
        <v>353</v>
      </c>
      <c r="C63" s="459"/>
    </row>
    <row r="64" spans="2:16" x14ac:dyDescent="0.25">
      <c r="B64" s="459" t="s">
        <v>354</v>
      </c>
      <c r="C64" s="459"/>
    </row>
    <row r="69" spans="4:4" x14ac:dyDescent="0.25">
      <c r="D69" s="143"/>
    </row>
  </sheetData>
  <mergeCells count="4">
    <mergeCell ref="B8:C8"/>
    <mergeCell ref="B63:C63"/>
    <mergeCell ref="B64:C64"/>
    <mergeCell ref="B7:N7"/>
  </mergeCells>
  <pageMargins left="0.7" right="0.7" top="0.75" bottom="0.75" header="0.3" footer="0.3"/>
  <pageSetup orientation="portrait" r:id="rId1"/>
  <ignoredErrors>
    <ignoredError sqref="N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57"/>
  <sheetViews>
    <sheetView zoomScaleNormal="100" workbookViewId="0">
      <selection activeCell="P33" sqref="P33"/>
    </sheetView>
  </sheetViews>
  <sheetFormatPr baseColWidth="10" defaultColWidth="11.44140625" defaultRowHeight="15" customHeight="1" x14ac:dyDescent="0.25"/>
  <cols>
    <col min="1" max="1" width="7" style="3" customWidth="1"/>
    <col min="2" max="2" width="13.5546875" style="3" customWidth="1"/>
    <col min="3" max="3" width="47.6640625" style="3" customWidth="1"/>
    <col min="4" max="4" width="11.44140625" style="3" hidden="1" customWidth="1"/>
    <col min="5" max="14" width="11.44140625" style="3" customWidth="1"/>
    <col min="15" max="15" width="10.44140625" style="3" customWidth="1"/>
    <col min="16" max="16" width="41.109375" style="3" bestFit="1" customWidth="1"/>
    <col min="17" max="16384" width="11.44140625" style="3"/>
  </cols>
  <sheetData>
    <row r="1" spans="2:14" ht="15" customHeight="1" x14ac:dyDescent="0.25"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2:14" s="194" customFormat="1" ht="15" customHeight="1" x14ac:dyDescent="0.25">
      <c r="B2" s="184" t="s">
        <v>299</v>
      </c>
    </row>
    <row r="3" spans="2:14" s="194" customFormat="1" ht="15" customHeight="1" x14ac:dyDescent="0.25">
      <c r="B3" s="185" t="s">
        <v>300</v>
      </c>
    </row>
    <row r="4" spans="2:14" ht="15" customHeight="1" x14ac:dyDescent="0.25">
      <c r="B4" s="112"/>
    </row>
    <row r="5" spans="2:14" ht="15" customHeight="1" x14ac:dyDescent="0.25">
      <c r="B5" s="109" t="s">
        <v>348</v>
      </c>
    </row>
    <row r="6" spans="2:14" ht="15" customHeight="1" x14ac:dyDescent="0.25">
      <c r="B6" s="31"/>
    </row>
    <row r="7" spans="2:14" ht="15" customHeight="1" x14ac:dyDescent="0.25">
      <c r="B7" s="459" t="s">
        <v>52</v>
      </c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9"/>
    </row>
    <row r="8" spans="2:14" ht="15" customHeight="1" x14ac:dyDescent="0.25">
      <c r="B8" s="460" t="s">
        <v>16</v>
      </c>
      <c r="C8" s="461"/>
      <c r="D8" s="269">
        <v>2014</v>
      </c>
      <c r="E8" s="269">
        <v>2015</v>
      </c>
      <c r="F8" s="269">
        <v>2016</v>
      </c>
      <c r="G8" s="269">
        <v>2017</v>
      </c>
      <c r="H8" s="269">
        <v>2018</v>
      </c>
      <c r="I8" s="269">
        <v>2019</v>
      </c>
      <c r="J8" s="269">
        <v>2020</v>
      </c>
      <c r="K8" s="269">
        <v>2021</v>
      </c>
      <c r="L8" s="269">
        <v>2022</v>
      </c>
      <c r="M8" s="269">
        <v>2023</v>
      </c>
      <c r="N8" s="270">
        <v>2024</v>
      </c>
    </row>
    <row r="9" spans="2:14" ht="15" customHeight="1" x14ac:dyDescent="0.25">
      <c r="B9" s="265" t="s">
        <v>0</v>
      </c>
      <c r="C9" s="266"/>
      <c r="D9" s="267">
        <f>+D10+D50</f>
        <v>27052.941268694703</v>
      </c>
      <c r="E9" s="267">
        <f t="shared" ref="E9:N9" si="0">+E10+E50</f>
        <v>26317.671064050002</v>
      </c>
      <c r="F9" s="267">
        <f t="shared" si="0"/>
        <v>27623.762537000006</v>
      </c>
      <c r="G9" s="267">
        <f t="shared" si="0"/>
        <v>28601.411102402009</v>
      </c>
      <c r="H9" s="267">
        <f t="shared" si="0"/>
        <v>31458.417907000006</v>
      </c>
      <c r="I9" s="267">
        <f t="shared" si="0"/>
        <v>36203.46527693831</v>
      </c>
      <c r="J9" s="267">
        <f t="shared" si="0"/>
        <v>31812.743242749806</v>
      </c>
      <c r="K9" s="267">
        <f t="shared" si="0"/>
        <v>33744.733084704261</v>
      </c>
      <c r="L9" s="267">
        <f t="shared" si="0"/>
        <v>35747.736353468565</v>
      </c>
      <c r="M9" s="267">
        <f t="shared" si="0"/>
        <v>39273.487626487891</v>
      </c>
      <c r="N9" s="268">
        <f t="shared" si="0"/>
        <v>38616.370837871997</v>
      </c>
    </row>
    <row r="10" spans="2:14" ht="15" customHeight="1" x14ac:dyDescent="0.25">
      <c r="B10" s="399" t="s">
        <v>67</v>
      </c>
      <c r="C10" s="400"/>
      <c r="D10" s="401">
        <f>SUM(D11:D49)</f>
        <v>27000.156518694705</v>
      </c>
      <c r="E10" s="401">
        <f t="shared" ref="E10:N10" si="1">SUM(E11:E49)</f>
        <v>26264.696684050003</v>
      </c>
      <c r="F10" s="401">
        <f t="shared" si="1"/>
        <v>27577.775787000006</v>
      </c>
      <c r="G10" s="401">
        <f t="shared" si="1"/>
        <v>28555.201632402008</v>
      </c>
      <c r="H10" s="401">
        <f t="shared" si="1"/>
        <v>31390.215527000008</v>
      </c>
      <c r="I10" s="401">
        <f t="shared" si="1"/>
        <v>36134.20489693831</v>
      </c>
      <c r="J10" s="401">
        <f t="shared" si="1"/>
        <v>31784.599582749805</v>
      </c>
      <c r="K10" s="401">
        <f t="shared" si="1"/>
        <v>33736.130724704264</v>
      </c>
      <c r="L10" s="401">
        <f t="shared" si="1"/>
        <v>35747.736353468565</v>
      </c>
      <c r="M10" s="401">
        <f t="shared" si="1"/>
        <v>39261.471016487892</v>
      </c>
      <c r="N10" s="402">
        <f t="shared" si="1"/>
        <v>38407.410984499998</v>
      </c>
    </row>
    <row r="11" spans="2:14" ht="15" customHeight="1" x14ac:dyDescent="0.25">
      <c r="B11" s="273" t="s">
        <v>72</v>
      </c>
      <c r="C11" s="274" t="s">
        <v>73</v>
      </c>
      <c r="D11" s="275">
        <v>171.35524899999999</v>
      </c>
      <c r="E11" s="276">
        <v>132.39356699999999</v>
      </c>
      <c r="F11" s="276">
        <v>191.18363199999999</v>
      </c>
      <c r="G11" s="276">
        <v>322.35716599999995</v>
      </c>
      <c r="H11" s="276">
        <v>255.84542700000003</v>
      </c>
      <c r="I11" s="276">
        <v>294.78713500000003</v>
      </c>
      <c r="J11" s="276">
        <v>10.258254999999998</v>
      </c>
      <c r="K11" s="276">
        <v>40.730476000000003</v>
      </c>
      <c r="L11" s="276">
        <v>54.831210999999996</v>
      </c>
      <c r="M11" s="276">
        <v>249.29162400000001</v>
      </c>
      <c r="N11" s="277">
        <v>434.63344400000005</v>
      </c>
    </row>
    <row r="12" spans="2:14" ht="15" customHeight="1" x14ac:dyDescent="0.25">
      <c r="B12" s="273" t="s">
        <v>72</v>
      </c>
      <c r="C12" s="274" t="s">
        <v>266</v>
      </c>
      <c r="D12" s="275" t="s">
        <v>17</v>
      </c>
      <c r="E12" s="276" t="s">
        <v>17</v>
      </c>
      <c r="F12" s="276" t="s">
        <v>17</v>
      </c>
      <c r="G12" s="276" t="s">
        <v>17</v>
      </c>
      <c r="H12" s="276" t="s">
        <v>17</v>
      </c>
      <c r="I12" s="276" t="s">
        <v>17</v>
      </c>
      <c r="J12" s="276" t="s">
        <v>17</v>
      </c>
      <c r="K12" s="276" t="s">
        <v>17</v>
      </c>
      <c r="L12" s="276" t="s">
        <v>17</v>
      </c>
      <c r="M12" s="276">
        <v>362.59753100000006</v>
      </c>
      <c r="N12" s="277">
        <v>5.7108699999999999</v>
      </c>
    </row>
    <row r="13" spans="2:14" ht="15" customHeight="1" x14ac:dyDescent="0.25">
      <c r="B13" s="273" t="s">
        <v>74</v>
      </c>
      <c r="C13" s="274" t="s">
        <v>75</v>
      </c>
      <c r="D13" s="275">
        <v>515.48009500000012</v>
      </c>
      <c r="E13" s="276">
        <v>589.08349399999997</v>
      </c>
      <c r="F13" s="276">
        <v>546.82275700000002</v>
      </c>
      <c r="G13" s="276">
        <v>499.85141200000004</v>
      </c>
      <c r="H13" s="276">
        <v>498.40116399999999</v>
      </c>
      <c r="I13" s="276">
        <v>565.50359300000002</v>
      </c>
      <c r="J13" s="276">
        <v>329.83231599999999</v>
      </c>
      <c r="K13" s="276">
        <v>177.57323099999999</v>
      </c>
      <c r="L13" s="276">
        <v>930.23794199999998</v>
      </c>
      <c r="M13" s="276">
        <v>508.22887600000007</v>
      </c>
      <c r="N13" s="277">
        <v>445.82869699999998</v>
      </c>
    </row>
    <row r="14" spans="2:14" ht="15" customHeight="1" x14ac:dyDescent="0.25">
      <c r="B14" s="273" t="s">
        <v>156</v>
      </c>
      <c r="C14" s="274" t="s">
        <v>76</v>
      </c>
      <c r="D14" s="275">
        <v>490.86888999999996</v>
      </c>
      <c r="E14" s="276">
        <v>675.67100000000005</v>
      </c>
      <c r="F14" s="276" t="s">
        <v>17</v>
      </c>
      <c r="G14" s="276">
        <v>85.21463</v>
      </c>
      <c r="H14" s="276">
        <v>46.213050000000003</v>
      </c>
      <c r="I14" s="276" t="s">
        <v>17</v>
      </c>
      <c r="J14" s="276">
        <v>129.66144</v>
      </c>
      <c r="K14" s="276">
        <v>385.41123699999997</v>
      </c>
      <c r="L14" s="276">
        <v>298.28854000000001</v>
      </c>
      <c r="M14" s="276">
        <v>541.70163000000002</v>
      </c>
      <c r="N14" s="277">
        <v>98.912030000000001</v>
      </c>
    </row>
    <row r="15" spans="2:14" ht="15" customHeight="1" x14ac:dyDescent="0.25">
      <c r="B15" s="273" t="s">
        <v>156</v>
      </c>
      <c r="C15" s="274" t="s">
        <v>77</v>
      </c>
      <c r="D15" s="275">
        <v>3801.3020439999996</v>
      </c>
      <c r="E15" s="276">
        <v>3902.0541699999999</v>
      </c>
      <c r="F15" s="276">
        <v>3825.3708300000003</v>
      </c>
      <c r="G15" s="276">
        <v>3254.8057400000002</v>
      </c>
      <c r="H15" s="276">
        <v>4084.6120700000001</v>
      </c>
      <c r="I15" s="276">
        <v>3889.6720960000002</v>
      </c>
      <c r="J15" s="276">
        <v>3297.7387009999993</v>
      </c>
      <c r="K15" s="276">
        <v>4305.8368679999994</v>
      </c>
      <c r="L15" s="276">
        <v>4228.5554709999997</v>
      </c>
      <c r="M15" s="276">
        <v>4624.3364900000006</v>
      </c>
      <c r="N15" s="277">
        <v>4848.1057299999993</v>
      </c>
    </row>
    <row r="16" spans="2:14" ht="15" customHeight="1" x14ac:dyDescent="0.25">
      <c r="B16" s="273" t="s">
        <v>156</v>
      </c>
      <c r="C16" s="274" t="s">
        <v>78</v>
      </c>
      <c r="D16" s="275">
        <v>49.950316000000001</v>
      </c>
      <c r="E16" s="276">
        <v>63.025841000000007</v>
      </c>
      <c r="F16" s="276">
        <v>62.258006000000002</v>
      </c>
      <c r="G16" s="276">
        <v>87.145228000000003</v>
      </c>
      <c r="H16" s="276">
        <v>30.340479999999996</v>
      </c>
      <c r="I16" s="276">
        <v>48.419080000000001</v>
      </c>
      <c r="J16" s="276">
        <v>17.442769999999999</v>
      </c>
      <c r="K16" s="276" t="s">
        <v>17</v>
      </c>
      <c r="L16" s="276" t="s">
        <v>17</v>
      </c>
      <c r="M16" s="276" t="s">
        <v>17</v>
      </c>
      <c r="N16" s="277">
        <v>0</v>
      </c>
    </row>
    <row r="17" spans="2:14" ht="15" customHeight="1" x14ac:dyDescent="0.25">
      <c r="B17" s="273" t="s">
        <v>42</v>
      </c>
      <c r="C17" s="274" t="s">
        <v>132</v>
      </c>
      <c r="D17" s="275">
        <v>23.068089000000001</v>
      </c>
      <c r="E17" s="276" t="s">
        <v>17</v>
      </c>
      <c r="F17" s="276" t="s">
        <v>17</v>
      </c>
      <c r="G17" s="276" t="s">
        <v>17</v>
      </c>
      <c r="H17" s="276" t="s">
        <v>17</v>
      </c>
      <c r="I17" s="276" t="s">
        <v>17</v>
      </c>
      <c r="J17" s="276" t="s">
        <v>17</v>
      </c>
      <c r="K17" s="276" t="s">
        <v>17</v>
      </c>
      <c r="L17" s="276" t="s">
        <v>17</v>
      </c>
      <c r="M17" s="276" t="s">
        <v>17</v>
      </c>
      <c r="N17" s="277">
        <v>0</v>
      </c>
    </row>
    <row r="18" spans="2:14" ht="15" customHeight="1" x14ac:dyDescent="0.25">
      <c r="B18" s="273" t="s">
        <v>79</v>
      </c>
      <c r="C18" s="274" t="s">
        <v>80</v>
      </c>
      <c r="D18" s="275" t="s">
        <v>17</v>
      </c>
      <c r="E18" s="276" t="s">
        <v>17</v>
      </c>
      <c r="F18" s="276" t="s">
        <v>17</v>
      </c>
      <c r="G18" s="276" t="s">
        <v>17</v>
      </c>
      <c r="H18" s="276" t="s">
        <v>17</v>
      </c>
      <c r="I18" s="276" t="s">
        <v>17</v>
      </c>
      <c r="J18" s="276" t="s">
        <v>17</v>
      </c>
      <c r="K18" s="276" t="s">
        <v>17</v>
      </c>
      <c r="L18" s="276" t="s">
        <v>17</v>
      </c>
      <c r="M18" s="276" t="s">
        <v>17</v>
      </c>
      <c r="N18" s="277">
        <v>0</v>
      </c>
    </row>
    <row r="19" spans="2:14" ht="15" customHeight="1" x14ac:dyDescent="0.25">
      <c r="B19" s="273" t="s">
        <v>45</v>
      </c>
      <c r="C19" s="274" t="s">
        <v>81</v>
      </c>
      <c r="D19" s="275" t="s">
        <v>17</v>
      </c>
      <c r="E19" s="276" t="s">
        <v>17</v>
      </c>
      <c r="F19" s="276" t="s">
        <v>17</v>
      </c>
      <c r="G19" s="276" t="s">
        <v>17</v>
      </c>
      <c r="H19" s="276" t="s">
        <v>17</v>
      </c>
      <c r="I19" s="276" t="s">
        <v>17</v>
      </c>
      <c r="J19" s="276" t="s">
        <v>17</v>
      </c>
      <c r="K19" s="276" t="s">
        <v>17</v>
      </c>
      <c r="L19" s="276" t="s">
        <v>17</v>
      </c>
      <c r="M19" s="276" t="s">
        <v>17</v>
      </c>
      <c r="N19" s="277">
        <v>0</v>
      </c>
    </row>
    <row r="20" spans="2:14" ht="15" customHeight="1" x14ac:dyDescent="0.25">
      <c r="B20" s="273" t="s">
        <v>41</v>
      </c>
      <c r="C20" s="274" t="s">
        <v>82</v>
      </c>
      <c r="D20" s="275">
        <v>10.991070000000001</v>
      </c>
      <c r="E20" s="276" t="s">
        <v>17</v>
      </c>
      <c r="F20" s="276">
        <v>197.58121800000004</v>
      </c>
      <c r="G20" s="276">
        <v>61.16801000000001</v>
      </c>
      <c r="H20" s="276">
        <v>66.488092999999992</v>
      </c>
      <c r="I20" s="276" t="s">
        <v>17</v>
      </c>
      <c r="J20" s="276">
        <v>38.127373999999996</v>
      </c>
      <c r="K20" s="276" t="s">
        <v>17</v>
      </c>
      <c r="L20" s="276">
        <v>3.1967530000000002</v>
      </c>
      <c r="M20" s="276">
        <v>21.630580000000002</v>
      </c>
      <c r="N20" s="277">
        <v>25.093165000000003</v>
      </c>
    </row>
    <row r="21" spans="2:14" ht="15" customHeight="1" x14ac:dyDescent="0.25">
      <c r="B21" s="273" t="s">
        <v>41</v>
      </c>
      <c r="C21" s="274" t="s">
        <v>83</v>
      </c>
      <c r="D21" s="275">
        <v>0</v>
      </c>
      <c r="E21" s="276" t="s">
        <v>17</v>
      </c>
      <c r="F21" s="276" t="s">
        <v>17</v>
      </c>
      <c r="G21" s="276" t="s">
        <v>17</v>
      </c>
      <c r="H21" s="276" t="s">
        <v>17</v>
      </c>
      <c r="I21" s="276" t="s">
        <v>17</v>
      </c>
      <c r="J21" s="276" t="s">
        <v>17</v>
      </c>
      <c r="K21" s="276" t="s">
        <v>17</v>
      </c>
      <c r="L21" s="276" t="s">
        <v>17</v>
      </c>
      <c r="M21" s="276" t="s">
        <v>17</v>
      </c>
      <c r="N21" s="277">
        <v>0</v>
      </c>
    </row>
    <row r="22" spans="2:14" ht="15" customHeight="1" x14ac:dyDescent="0.25">
      <c r="B22" s="273" t="s">
        <v>41</v>
      </c>
      <c r="C22" s="274" t="s">
        <v>84</v>
      </c>
      <c r="D22" s="275">
        <v>37.778365999999991</v>
      </c>
      <c r="E22" s="276">
        <v>19.083835000000001</v>
      </c>
      <c r="F22" s="276">
        <v>13.416350999999999</v>
      </c>
      <c r="G22" s="276">
        <v>40.878334000000002</v>
      </c>
      <c r="H22" s="276">
        <v>126.307644</v>
      </c>
      <c r="I22" s="276">
        <v>61.614940999999995</v>
      </c>
      <c r="J22" s="276">
        <v>41.028680000000001</v>
      </c>
      <c r="K22" s="276">
        <v>72.088593000000003</v>
      </c>
      <c r="L22" s="276">
        <v>26.131281999999999</v>
      </c>
      <c r="M22" s="276">
        <v>0.49059199999999997</v>
      </c>
      <c r="N22" s="277">
        <v>23.053258000000003</v>
      </c>
    </row>
    <row r="23" spans="2:14" ht="15" customHeight="1" x14ac:dyDescent="0.25">
      <c r="B23" s="273" t="s">
        <v>41</v>
      </c>
      <c r="C23" s="274" t="s">
        <v>85</v>
      </c>
      <c r="D23" s="275">
        <v>14.40981</v>
      </c>
      <c r="E23" s="276">
        <v>12.164190000000001</v>
      </c>
      <c r="F23" s="276">
        <v>22.434373999999998</v>
      </c>
      <c r="G23" s="276">
        <v>19.027521</v>
      </c>
      <c r="H23" s="276" t="s">
        <v>17</v>
      </c>
      <c r="I23" s="276" t="s">
        <v>17</v>
      </c>
      <c r="J23" s="276" t="s">
        <v>17</v>
      </c>
      <c r="K23" s="276" t="s">
        <v>17</v>
      </c>
      <c r="L23" s="276" t="s">
        <v>17</v>
      </c>
      <c r="M23" s="276" t="s">
        <v>17</v>
      </c>
      <c r="N23" s="277">
        <v>0</v>
      </c>
    </row>
    <row r="24" spans="2:14" ht="15" customHeight="1" x14ac:dyDescent="0.25">
      <c r="B24" s="273" t="s">
        <v>86</v>
      </c>
      <c r="C24" s="274" t="s">
        <v>87</v>
      </c>
      <c r="D24" s="275">
        <v>1835.1010999999999</v>
      </c>
      <c r="E24" s="276">
        <v>2023.4129999999998</v>
      </c>
      <c r="F24" s="276">
        <v>2036.4068</v>
      </c>
      <c r="G24" s="276">
        <v>2439.3449000000005</v>
      </c>
      <c r="H24" s="276">
        <v>2657.3237500000005</v>
      </c>
      <c r="I24" s="276">
        <v>2494.2210599999999</v>
      </c>
      <c r="J24" s="276">
        <v>2433.8051799999998</v>
      </c>
      <c r="K24" s="276">
        <v>2725.1300300000003</v>
      </c>
      <c r="L24" s="276">
        <v>2709.9207500000002</v>
      </c>
      <c r="M24" s="276">
        <v>2717.4054900000001</v>
      </c>
      <c r="N24" s="277">
        <v>2296.7184899999997</v>
      </c>
    </row>
    <row r="25" spans="2:14" ht="15" customHeight="1" x14ac:dyDescent="0.25">
      <c r="B25" s="273" t="s">
        <v>88</v>
      </c>
      <c r="C25" s="274" t="s">
        <v>89</v>
      </c>
      <c r="D25" s="275">
        <v>97.053516000000002</v>
      </c>
      <c r="E25" s="276">
        <v>85.286307000000022</v>
      </c>
      <c r="F25" s="276">
        <v>94.324662999999987</v>
      </c>
      <c r="G25" s="276">
        <v>78.807667999999993</v>
      </c>
      <c r="H25" s="276">
        <v>91.248529000000005</v>
      </c>
      <c r="I25" s="276">
        <v>91.252592000000007</v>
      </c>
      <c r="J25" s="276">
        <v>74.922010999999998</v>
      </c>
      <c r="K25" s="276">
        <v>75.683720999999991</v>
      </c>
      <c r="L25" s="276">
        <v>83.609383000000008</v>
      </c>
      <c r="M25" s="276">
        <v>70.228611999999998</v>
      </c>
      <c r="N25" s="277">
        <v>83.094723999999971</v>
      </c>
    </row>
    <row r="26" spans="2:14" ht="15" customHeight="1" x14ac:dyDescent="0.25">
      <c r="B26" s="273" t="s">
        <v>90</v>
      </c>
      <c r="C26" s="274" t="s">
        <v>91</v>
      </c>
      <c r="D26" s="275" t="s">
        <v>17</v>
      </c>
      <c r="E26" s="276" t="s">
        <v>17</v>
      </c>
      <c r="F26" s="276" t="s">
        <v>17</v>
      </c>
      <c r="G26" s="276" t="s">
        <v>17</v>
      </c>
      <c r="H26" s="276" t="s">
        <v>17</v>
      </c>
      <c r="I26" s="276" t="s">
        <v>17</v>
      </c>
      <c r="J26" s="276" t="s">
        <v>17</v>
      </c>
      <c r="K26" s="276" t="s">
        <v>17</v>
      </c>
      <c r="L26" s="276" t="s">
        <v>17</v>
      </c>
      <c r="M26" s="276" t="s">
        <v>17</v>
      </c>
      <c r="N26" s="277">
        <v>0</v>
      </c>
    </row>
    <row r="27" spans="2:14" ht="15" customHeight="1" x14ac:dyDescent="0.25">
      <c r="B27" s="273" t="s">
        <v>90</v>
      </c>
      <c r="C27" s="274" t="s">
        <v>92</v>
      </c>
      <c r="D27" s="275" t="s">
        <v>17</v>
      </c>
      <c r="E27" s="276" t="s">
        <v>17</v>
      </c>
      <c r="F27" s="276" t="s">
        <v>17</v>
      </c>
      <c r="G27" s="276" t="s">
        <v>17</v>
      </c>
      <c r="H27" s="276" t="s">
        <v>17</v>
      </c>
      <c r="I27" s="276" t="s">
        <v>17</v>
      </c>
      <c r="J27" s="276" t="s">
        <v>17</v>
      </c>
      <c r="K27" s="276" t="s">
        <v>17</v>
      </c>
      <c r="L27" s="276" t="s">
        <v>17</v>
      </c>
      <c r="M27" s="276" t="s">
        <v>17</v>
      </c>
      <c r="N27" s="277">
        <v>0</v>
      </c>
    </row>
    <row r="28" spans="2:14" ht="15" customHeight="1" x14ac:dyDescent="0.25">
      <c r="B28" s="273" t="s">
        <v>93</v>
      </c>
      <c r="C28" s="274" t="s">
        <v>94</v>
      </c>
      <c r="D28" s="275">
        <v>34.704512000000001</v>
      </c>
      <c r="E28" s="276">
        <v>36.889660000000006</v>
      </c>
      <c r="F28" s="276">
        <v>6.0031900000000009</v>
      </c>
      <c r="G28" s="276">
        <v>21.21979</v>
      </c>
      <c r="H28" s="276">
        <v>23.378001000000001</v>
      </c>
      <c r="I28" s="276">
        <v>22.264533</v>
      </c>
      <c r="J28" s="276">
        <v>43.669117</v>
      </c>
      <c r="K28" s="276">
        <v>65.840061000000006</v>
      </c>
      <c r="L28" s="276">
        <v>82.921849999999992</v>
      </c>
      <c r="M28" s="276">
        <v>59.145130000000002</v>
      </c>
      <c r="N28" s="277">
        <v>107.26637000000001</v>
      </c>
    </row>
    <row r="29" spans="2:14" ht="15" customHeight="1" x14ac:dyDescent="0.25">
      <c r="B29" s="273" t="s">
        <v>95</v>
      </c>
      <c r="C29" s="274" t="s">
        <v>96</v>
      </c>
      <c r="D29" s="275">
        <v>675.80572589469989</v>
      </c>
      <c r="E29" s="276" t="s">
        <v>17</v>
      </c>
      <c r="F29" s="276" t="s">
        <v>17</v>
      </c>
      <c r="G29" s="276" t="s">
        <v>17</v>
      </c>
      <c r="H29" s="276" t="s">
        <v>17</v>
      </c>
      <c r="I29" s="276">
        <v>3184.3767068374209</v>
      </c>
      <c r="J29" s="276">
        <v>2589.7949286006201</v>
      </c>
      <c r="K29" s="276">
        <v>808.67989429999989</v>
      </c>
      <c r="L29" s="276">
        <v>642.35932921002018</v>
      </c>
      <c r="M29" s="276">
        <v>830.65684500000009</v>
      </c>
      <c r="N29" s="277">
        <v>676.20579199999986</v>
      </c>
    </row>
    <row r="30" spans="2:14" ht="15" customHeight="1" x14ac:dyDescent="0.25">
      <c r="B30" s="273" t="s">
        <v>95</v>
      </c>
      <c r="C30" s="274" t="s">
        <v>97</v>
      </c>
      <c r="D30" s="275" t="s">
        <v>17</v>
      </c>
      <c r="E30" s="276" t="s">
        <v>17</v>
      </c>
      <c r="F30" s="276" t="s">
        <v>17</v>
      </c>
      <c r="G30" s="276" t="s">
        <v>17</v>
      </c>
      <c r="H30" s="276" t="s">
        <v>17</v>
      </c>
      <c r="I30" s="276" t="s">
        <v>17</v>
      </c>
      <c r="J30" s="276" t="s">
        <v>17</v>
      </c>
      <c r="K30" s="276" t="s">
        <v>17</v>
      </c>
      <c r="L30" s="276" t="s">
        <v>17</v>
      </c>
      <c r="M30" s="276" t="s">
        <v>17</v>
      </c>
      <c r="N30" s="277">
        <v>0</v>
      </c>
    </row>
    <row r="31" spans="2:14" ht="15" customHeight="1" x14ac:dyDescent="0.25">
      <c r="B31" s="273" t="s">
        <v>98</v>
      </c>
      <c r="C31" s="274" t="s">
        <v>99</v>
      </c>
      <c r="D31" s="275">
        <v>52.411652999999994</v>
      </c>
      <c r="E31" s="276">
        <v>4.5459840000000007</v>
      </c>
      <c r="F31" s="276" t="s">
        <v>17</v>
      </c>
      <c r="G31" s="276" t="s">
        <v>17</v>
      </c>
      <c r="H31" s="276" t="s">
        <v>17</v>
      </c>
      <c r="I31" s="276" t="s">
        <v>17</v>
      </c>
      <c r="J31" s="276" t="s">
        <v>17</v>
      </c>
      <c r="K31" s="276" t="s">
        <v>17</v>
      </c>
      <c r="L31" s="276" t="s">
        <v>17</v>
      </c>
      <c r="M31" s="276" t="s">
        <v>17</v>
      </c>
      <c r="N31" s="277">
        <v>0</v>
      </c>
    </row>
    <row r="32" spans="2:14" ht="15" customHeight="1" x14ac:dyDescent="0.25">
      <c r="B32" s="273" t="s">
        <v>98</v>
      </c>
      <c r="C32" s="274" t="s">
        <v>100</v>
      </c>
      <c r="D32" s="275" t="s">
        <v>17</v>
      </c>
      <c r="E32" s="276" t="s">
        <v>17</v>
      </c>
      <c r="F32" s="276" t="s">
        <v>17</v>
      </c>
      <c r="G32" s="276" t="s">
        <v>17</v>
      </c>
      <c r="H32" s="276" t="s">
        <v>17</v>
      </c>
      <c r="I32" s="276" t="s">
        <v>17</v>
      </c>
      <c r="J32" s="276" t="s">
        <v>17</v>
      </c>
      <c r="K32" s="276" t="s">
        <v>17</v>
      </c>
      <c r="L32" s="276" t="s">
        <v>17</v>
      </c>
      <c r="M32" s="276" t="s">
        <v>17</v>
      </c>
      <c r="N32" s="277">
        <v>0</v>
      </c>
    </row>
    <row r="33" spans="2:14" ht="15" customHeight="1" x14ac:dyDescent="0.25">
      <c r="B33" s="273" t="s">
        <v>98</v>
      </c>
      <c r="C33" s="274" t="s">
        <v>101</v>
      </c>
      <c r="D33" s="275">
        <v>77.626449000000008</v>
      </c>
      <c r="E33" s="276">
        <v>158.8531323</v>
      </c>
      <c r="F33" s="276">
        <v>157.14577499999999</v>
      </c>
      <c r="G33" s="276">
        <v>144.28007099999999</v>
      </c>
      <c r="H33" s="276">
        <v>134.50383199999999</v>
      </c>
      <c r="I33" s="276">
        <v>146.13749190088856</v>
      </c>
      <c r="J33" s="276">
        <v>117.96911514918912</v>
      </c>
      <c r="K33" s="276">
        <v>113.28800500000001</v>
      </c>
      <c r="L33" s="276">
        <v>141.92628400000001</v>
      </c>
      <c r="M33" s="276">
        <v>137.05778649350648</v>
      </c>
      <c r="N33" s="277">
        <v>87.506837000000004</v>
      </c>
    </row>
    <row r="34" spans="2:14" ht="15" customHeight="1" x14ac:dyDescent="0.25">
      <c r="B34" s="273" t="s">
        <v>98</v>
      </c>
      <c r="C34" s="274" t="s">
        <v>102</v>
      </c>
      <c r="D34" s="275" t="s">
        <v>17</v>
      </c>
      <c r="E34" s="276" t="s">
        <v>17</v>
      </c>
      <c r="F34" s="276" t="s">
        <v>17</v>
      </c>
      <c r="G34" s="276" t="s">
        <v>17</v>
      </c>
      <c r="H34" s="276" t="s">
        <v>17</v>
      </c>
      <c r="I34" s="276" t="s">
        <v>17</v>
      </c>
      <c r="J34" s="276" t="s">
        <v>17</v>
      </c>
      <c r="K34" s="276" t="s">
        <v>17</v>
      </c>
      <c r="L34" s="276" t="s">
        <v>17</v>
      </c>
      <c r="M34" s="276" t="s">
        <v>17</v>
      </c>
      <c r="N34" s="277">
        <v>0</v>
      </c>
    </row>
    <row r="35" spans="2:14" ht="15" customHeight="1" x14ac:dyDescent="0.25">
      <c r="B35" s="273" t="s">
        <v>98</v>
      </c>
      <c r="C35" s="274" t="s">
        <v>103</v>
      </c>
      <c r="D35" s="275" t="s">
        <v>17</v>
      </c>
      <c r="E35" s="276" t="s">
        <v>17</v>
      </c>
      <c r="F35" s="276" t="s">
        <v>17</v>
      </c>
      <c r="G35" s="276" t="s">
        <v>17</v>
      </c>
      <c r="H35" s="276" t="s">
        <v>17</v>
      </c>
      <c r="I35" s="276" t="s">
        <v>17</v>
      </c>
      <c r="J35" s="276" t="s">
        <v>17</v>
      </c>
      <c r="K35" s="276" t="s">
        <v>17</v>
      </c>
      <c r="L35" s="276" t="s">
        <v>17</v>
      </c>
      <c r="M35" s="276" t="s">
        <v>17</v>
      </c>
      <c r="N35" s="277">
        <v>0</v>
      </c>
    </row>
    <row r="36" spans="2:14" ht="15" customHeight="1" x14ac:dyDescent="0.25">
      <c r="B36" s="273" t="s">
        <v>233</v>
      </c>
      <c r="C36" s="274" t="s">
        <v>104</v>
      </c>
      <c r="D36" s="275">
        <v>448.40129099999996</v>
      </c>
      <c r="E36" s="276">
        <v>647.40857400000004</v>
      </c>
      <c r="F36" s="276">
        <v>677.33735900000022</v>
      </c>
      <c r="G36" s="276">
        <v>569.66193000000032</v>
      </c>
      <c r="H36" s="276">
        <v>632.57173999999998</v>
      </c>
      <c r="I36" s="276">
        <v>476.14010920000004</v>
      </c>
      <c r="J36" s="276">
        <v>552.06087000000002</v>
      </c>
      <c r="K36" s="276">
        <v>441.46588600000007</v>
      </c>
      <c r="L36" s="276">
        <v>471.64978800000011</v>
      </c>
      <c r="M36" s="276">
        <v>418.11650799999973</v>
      </c>
      <c r="N36" s="277">
        <v>35.227108000000001</v>
      </c>
    </row>
    <row r="37" spans="2:14" ht="15" customHeight="1" x14ac:dyDescent="0.25">
      <c r="B37" s="273" t="s">
        <v>233</v>
      </c>
      <c r="C37" s="274" t="s">
        <v>105</v>
      </c>
      <c r="D37" s="275">
        <v>398.29765900000007</v>
      </c>
      <c r="E37" s="276">
        <v>317.34844000000004</v>
      </c>
      <c r="F37" s="276">
        <v>242.36957000000001</v>
      </c>
      <c r="G37" s="276">
        <v>511.69584999999995</v>
      </c>
      <c r="H37" s="276">
        <v>928.34400999999991</v>
      </c>
      <c r="I37" s="276">
        <v>709.14046000000008</v>
      </c>
      <c r="J37" s="276">
        <v>309.6671</v>
      </c>
      <c r="K37" s="276">
        <v>709.05436999999995</v>
      </c>
      <c r="L37" s="276">
        <v>584.77693999999997</v>
      </c>
      <c r="M37" s="276">
        <v>669.49310999999989</v>
      </c>
      <c r="N37" s="277">
        <v>466.36039999999997</v>
      </c>
    </row>
    <row r="38" spans="2:14" ht="15" customHeight="1" x14ac:dyDescent="0.25">
      <c r="B38" s="273" t="s">
        <v>106</v>
      </c>
      <c r="C38" s="274" t="s">
        <v>50</v>
      </c>
      <c r="D38" s="275">
        <v>4159.4001090000002</v>
      </c>
      <c r="E38" s="276">
        <v>3644.8233760000003</v>
      </c>
      <c r="F38" s="276">
        <v>4370.6999909999995</v>
      </c>
      <c r="G38" s="276">
        <v>4211.7571529999996</v>
      </c>
      <c r="H38" s="276">
        <v>3851.2996450000005</v>
      </c>
      <c r="I38" s="276">
        <v>4045.4247600000003</v>
      </c>
      <c r="J38" s="276">
        <v>3973.4486930000003</v>
      </c>
      <c r="K38" s="276">
        <v>2579.8963031942658</v>
      </c>
      <c r="L38" s="276">
        <v>3474.2585338585468</v>
      </c>
      <c r="M38" s="276">
        <v>3692.6368951943882</v>
      </c>
      <c r="N38" s="277">
        <v>3747.4570369999997</v>
      </c>
    </row>
    <row r="39" spans="2:14" ht="15" customHeight="1" x14ac:dyDescent="0.25">
      <c r="B39" s="273" t="s">
        <v>43</v>
      </c>
      <c r="C39" s="274" t="s">
        <v>107</v>
      </c>
      <c r="D39" s="275" t="s">
        <v>17</v>
      </c>
      <c r="E39" s="276" t="s">
        <v>17</v>
      </c>
      <c r="F39" s="276" t="s">
        <v>17</v>
      </c>
      <c r="G39" s="276" t="s">
        <v>17</v>
      </c>
      <c r="H39" s="276" t="s">
        <v>17</v>
      </c>
      <c r="I39" s="276" t="s">
        <v>17</v>
      </c>
      <c r="J39" s="276" t="s">
        <v>17</v>
      </c>
      <c r="K39" s="276" t="s">
        <v>17</v>
      </c>
      <c r="L39" s="276" t="s">
        <v>17</v>
      </c>
      <c r="M39" s="276" t="s">
        <v>17</v>
      </c>
      <c r="N39" s="277">
        <v>0</v>
      </c>
    </row>
    <row r="40" spans="2:14" ht="15" customHeight="1" x14ac:dyDescent="0.25">
      <c r="B40" s="253" t="s">
        <v>43</v>
      </c>
      <c r="C40" s="254" t="s">
        <v>108</v>
      </c>
      <c r="D40" s="278">
        <v>1952.9601240000004</v>
      </c>
      <c r="E40" s="255">
        <v>1396.2370880000001</v>
      </c>
      <c r="F40" s="255">
        <v>1665.4863870000001</v>
      </c>
      <c r="G40" s="255">
        <v>1557.812942</v>
      </c>
      <c r="H40" s="255">
        <v>1399.9198099999999</v>
      </c>
      <c r="I40" s="255">
        <v>1380.041952</v>
      </c>
      <c r="J40" s="255">
        <v>1415.3557179999998</v>
      </c>
      <c r="K40" s="255">
        <v>1360.1278959999997</v>
      </c>
      <c r="L40" s="255">
        <v>1151.2251830000002</v>
      </c>
      <c r="M40" s="255">
        <v>1982.0188970000002</v>
      </c>
      <c r="N40" s="256">
        <v>1232.06142</v>
      </c>
    </row>
    <row r="41" spans="2:14" ht="15" customHeight="1" x14ac:dyDescent="0.25">
      <c r="B41" s="273" t="s">
        <v>109</v>
      </c>
      <c r="C41" s="274" t="s">
        <v>110</v>
      </c>
      <c r="D41" s="275">
        <v>11087.159721999997</v>
      </c>
      <c r="E41" s="276">
        <v>11690.903437750003</v>
      </c>
      <c r="F41" s="276">
        <v>12408.683121000004</v>
      </c>
      <c r="G41" s="276">
        <v>13631.067853000002</v>
      </c>
      <c r="H41" s="276">
        <v>15480.118830000001</v>
      </c>
      <c r="I41" s="276">
        <v>17328.960485000003</v>
      </c>
      <c r="J41" s="276">
        <v>14960.143079999998</v>
      </c>
      <c r="K41" s="276">
        <v>18619.648646999998</v>
      </c>
      <c r="L41" s="276">
        <v>20134.781930999994</v>
      </c>
      <c r="M41" s="276">
        <v>20053.959715000001</v>
      </c>
      <c r="N41" s="277">
        <v>21401.915120000001</v>
      </c>
    </row>
    <row r="42" spans="2:14" ht="15" customHeight="1" x14ac:dyDescent="0.25">
      <c r="B42" s="273" t="s">
        <v>236</v>
      </c>
      <c r="C42" s="274" t="s">
        <v>234</v>
      </c>
      <c r="D42" s="275">
        <v>7</v>
      </c>
      <c r="E42" s="276" t="s">
        <v>17</v>
      </c>
      <c r="F42" s="276" t="s">
        <v>17</v>
      </c>
      <c r="G42" s="276" t="s">
        <v>17</v>
      </c>
      <c r="H42" s="276" t="s">
        <v>17</v>
      </c>
      <c r="I42" s="276" t="s">
        <v>17</v>
      </c>
      <c r="J42" s="276" t="s">
        <v>17</v>
      </c>
      <c r="K42" s="276" t="s">
        <v>17</v>
      </c>
      <c r="L42" s="276" t="s">
        <v>17</v>
      </c>
      <c r="M42" s="276" t="s">
        <v>17</v>
      </c>
      <c r="N42" s="277">
        <v>0</v>
      </c>
    </row>
    <row r="43" spans="2:14" ht="15" customHeight="1" x14ac:dyDescent="0.25">
      <c r="B43" s="273" t="s">
        <v>112</v>
      </c>
      <c r="C43" s="274" t="s">
        <v>113</v>
      </c>
      <c r="D43" s="275" t="s">
        <v>17</v>
      </c>
      <c r="E43" s="276" t="s">
        <v>17</v>
      </c>
      <c r="F43" s="276" t="s">
        <v>17</v>
      </c>
      <c r="G43" s="276" t="s">
        <v>17</v>
      </c>
      <c r="H43" s="276" t="s">
        <v>17</v>
      </c>
      <c r="I43" s="276" t="s">
        <v>17</v>
      </c>
      <c r="J43" s="276" t="s">
        <v>17</v>
      </c>
      <c r="K43" s="276" t="s">
        <v>17</v>
      </c>
      <c r="L43" s="276" t="s">
        <v>17</v>
      </c>
      <c r="M43" s="276" t="s">
        <v>17</v>
      </c>
      <c r="N43" s="277">
        <v>0</v>
      </c>
    </row>
    <row r="44" spans="2:14" ht="15" customHeight="1" x14ac:dyDescent="0.25">
      <c r="B44" s="273" t="s">
        <v>114</v>
      </c>
      <c r="C44" s="274" t="s">
        <v>115</v>
      </c>
      <c r="D44" s="275">
        <v>101.529611</v>
      </c>
      <c r="E44" s="276" t="s">
        <v>17</v>
      </c>
      <c r="F44" s="276" t="s">
        <v>17</v>
      </c>
      <c r="G44" s="276" t="s">
        <v>17</v>
      </c>
      <c r="H44" s="276" t="s">
        <v>17</v>
      </c>
      <c r="I44" s="276">
        <v>11.93267</v>
      </c>
      <c r="J44" s="276" t="s">
        <v>17</v>
      </c>
      <c r="K44" s="276">
        <v>14.64616421</v>
      </c>
      <c r="L44" s="276" t="s">
        <v>17</v>
      </c>
      <c r="M44" s="276">
        <v>805.11154099999999</v>
      </c>
      <c r="N44" s="277">
        <v>0</v>
      </c>
    </row>
    <row r="45" spans="2:14" ht="15" customHeight="1" x14ac:dyDescent="0.25">
      <c r="B45" s="273" t="s">
        <v>40</v>
      </c>
      <c r="C45" s="274" t="s">
        <v>116</v>
      </c>
      <c r="D45" s="275" t="s">
        <v>17</v>
      </c>
      <c r="E45" s="276" t="s">
        <v>17</v>
      </c>
      <c r="F45" s="276" t="s">
        <v>17</v>
      </c>
      <c r="G45" s="276" t="s">
        <v>17</v>
      </c>
      <c r="H45" s="276" t="s">
        <v>17</v>
      </c>
      <c r="I45" s="276" t="s">
        <v>17</v>
      </c>
      <c r="J45" s="276" t="s">
        <v>17</v>
      </c>
      <c r="K45" s="276" t="s">
        <v>17</v>
      </c>
      <c r="L45" s="276" t="s">
        <v>17</v>
      </c>
      <c r="M45" s="276" t="s">
        <v>17</v>
      </c>
      <c r="N45" s="277">
        <v>0</v>
      </c>
    </row>
    <row r="46" spans="2:14" ht="15" customHeight="1" x14ac:dyDescent="0.25">
      <c r="B46" s="273" t="s">
        <v>40</v>
      </c>
      <c r="C46" s="274" t="s">
        <v>117</v>
      </c>
      <c r="D46" s="275">
        <v>134.25361179999999</v>
      </c>
      <c r="E46" s="276">
        <v>165.88550199999997</v>
      </c>
      <c r="F46" s="276">
        <v>286.66812599999997</v>
      </c>
      <c r="G46" s="276">
        <v>190.73399740199994</v>
      </c>
      <c r="H46" s="276">
        <v>293.601427</v>
      </c>
      <c r="I46" s="276">
        <v>636.51991299999997</v>
      </c>
      <c r="J46" s="276">
        <v>579.83797700000014</v>
      </c>
      <c r="K46" s="276">
        <v>586.13234199999988</v>
      </c>
      <c r="L46" s="276">
        <v>373.50924140000001</v>
      </c>
      <c r="M46" s="276">
        <v>327.64611379999974</v>
      </c>
      <c r="N46" s="277">
        <v>533.19965049999996</v>
      </c>
    </row>
    <row r="47" spans="2:14" ht="15" customHeight="1" x14ac:dyDescent="0.25">
      <c r="B47" s="279" t="s">
        <v>114</v>
      </c>
      <c r="C47" s="274" t="s">
        <v>133</v>
      </c>
      <c r="D47" s="275">
        <v>580.73001699999998</v>
      </c>
      <c r="E47" s="276">
        <v>690.18198599999994</v>
      </c>
      <c r="F47" s="276">
        <v>750.40913499999976</v>
      </c>
      <c r="G47" s="276">
        <v>828.3714369999999</v>
      </c>
      <c r="H47" s="276">
        <v>789.69802500000003</v>
      </c>
      <c r="I47" s="276">
        <v>747.79531900000018</v>
      </c>
      <c r="J47" s="276">
        <v>869.83625699999993</v>
      </c>
      <c r="K47" s="276">
        <v>654.89700000000005</v>
      </c>
      <c r="L47" s="276" t="s">
        <v>17</v>
      </c>
      <c r="M47" s="276" t="s">
        <v>17</v>
      </c>
      <c r="N47" s="277">
        <v>650.43249200000014</v>
      </c>
    </row>
    <row r="48" spans="2:14" ht="15" customHeight="1" x14ac:dyDescent="0.25">
      <c r="B48" s="273" t="s">
        <v>118</v>
      </c>
      <c r="C48" s="274" t="s">
        <v>235</v>
      </c>
      <c r="D48" s="275">
        <v>242.51748900000001</v>
      </c>
      <c r="E48" s="276">
        <v>9.4441000000000006</v>
      </c>
      <c r="F48" s="276">
        <v>23.174502</v>
      </c>
      <c r="G48" s="276" t="s">
        <v>17</v>
      </c>
      <c r="H48" s="276" t="s">
        <v>17</v>
      </c>
      <c r="I48" s="276" t="s">
        <v>17</v>
      </c>
      <c r="J48" s="276" t="s">
        <v>17</v>
      </c>
      <c r="K48" s="276" t="s">
        <v>17</v>
      </c>
      <c r="L48" s="276">
        <v>78.901861000000011</v>
      </c>
      <c r="M48" s="276" t="s">
        <v>17</v>
      </c>
      <c r="N48" s="277">
        <v>0</v>
      </c>
    </row>
    <row r="49" spans="2:14" ht="15" customHeight="1" x14ac:dyDescent="0.25">
      <c r="B49" s="273" t="s">
        <v>40</v>
      </c>
      <c r="C49" s="274" t="s">
        <v>223</v>
      </c>
      <c r="D49" s="275" t="s">
        <v>17</v>
      </c>
      <c r="E49" s="276" t="s">
        <v>17</v>
      </c>
      <c r="F49" s="276" t="s">
        <v>17</v>
      </c>
      <c r="G49" s="276" t="s">
        <v>17</v>
      </c>
      <c r="H49" s="276" t="s">
        <v>17</v>
      </c>
      <c r="I49" s="276" t="s">
        <v>17</v>
      </c>
      <c r="J49" s="276" t="s">
        <v>17</v>
      </c>
      <c r="K49" s="276" t="s">
        <v>17</v>
      </c>
      <c r="L49" s="276">
        <v>276.65407999999996</v>
      </c>
      <c r="M49" s="276">
        <v>1189.71705</v>
      </c>
      <c r="N49" s="277">
        <v>1208.6283500000002</v>
      </c>
    </row>
    <row r="50" spans="2:14" ht="15" customHeight="1" x14ac:dyDescent="0.25">
      <c r="B50" s="399" t="s">
        <v>119</v>
      </c>
      <c r="C50" s="400"/>
      <c r="D50" s="401">
        <f>SUM(D51:D55)</f>
        <v>52.784749999999988</v>
      </c>
      <c r="E50" s="401">
        <f t="shared" ref="E50:N50" si="2">SUM(E51:E55)</f>
        <v>52.974380000000004</v>
      </c>
      <c r="F50" s="401">
        <f t="shared" si="2"/>
        <v>45.986750000000008</v>
      </c>
      <c r="G50" s="401">
        <f t="shared" si="2"/>
        <v>46.209470000000003</v>
      </c>
      <c r="H50" s="401">
        <f t="shared" si="2"/>
        <v>68.202379999999991</v>
      </c>
      <c r="I50" s="401">
        <f t="shared" si="2"/>
        <v>69.260379999999998</v>
      </c>
      <c r="J50" s="401">
        <f t="shared" si="2"/>
        <v>28.143660000000004</v>
      </c>
      <c r="K50" s="401">
        <f t="shared" si="2"/>
        <v>8.6023599999999991</v>
      </c>
      <c r="L50" s="401">
        <f t="shared" si="2"/>
        <v>0</v>
      </c>
      <c r="M50" s="401">
        <f t="shared" si="2"/>
        <v>12.01661</v>
      </c>
      <c r="N50" s="402">
        <f t="shared" si="2"/>
        <v>208.95985337200008</v>
      </c>
    </row>
    <row r="51" spans="2:14" ht="15" customHeight="1" x14ac:dyDescent="0.25">
      <c r="B51" s="273" t="s">
        <v>124</v>
      </c>
      <c r="C51" s="274" t="s">
        <v>125</v>
      </c>
      <c r="D51" s="275">
        <v>13.013399999999999</v>
      </c>
      <c r="E51" s="276" t="s">
        <v>17</v>
      </c>
      <c r="F51" s="276" t="s">
        <v>17</v>
      </c>
      <c r="G51" s="276" t="s">
        <v>17</v>
      </c>
      <c r="H51" s="276" t="s">
        <v>17</v>
      </c>
      <c r="I51" s="276" t="s">
        <v>17</v>
      </c>
      <c r="J51" s="276" t="s">
        <v>17</v>
      </c>
      <c r="K51" s="276" t="s">
        <v>17</v>
      </c>
      <c r="L51" s="276" t="s">
        <v>17</v>
      </c>
      <c r="M51" s="276" t="s">
        <v>17</v>
      </c>
      <c r="N51" s="277">
        <v>0</v>
      </c>
    </row>
    <row r="52" spans="2:14" ht="15" customHeight="1" x14ac:dyDescent="0.25">
      <c r="B52" s="273" t="s">
        <v>127</v>
      </c>
      <c r="C52" s="274" t="s">
        <v>128</v>
      </c>
      <c r="D52" s="275">
        <v>39.771349999999991</v>
      </c>
      <c r="E52" s="276">
        <v>52.974380000000004</v>
      </c>
      <c r="F52" s="276">
        <v>45.986750000000008</v>
      </c>
      <c r="G52" s="276">
        <v>46.209470000000003</v>
      </c>
      <c r="H52" s="276">
        <v>68.202379999999991</v>
      </c>
      <c r="I52" s="276">
        <v>69.260379999999998</v>
      </c>
      <c r="J52" s="276">
        <v>28.143660000000004</v>
      </c>
      <c r="K52" s="276">
        <v>8.6023599999999991</v>
      </c>
      <c r="L52" s="276" t="s">
        <v>17</v>
      </c>
      <c r="M52" s="276">
        <v>12.01661</v>
      </c>
      <c r="N52" s="277">
        <v>6.8935399999999989</v>
      </c>
    </row>
    <row r="53" spans="2:14" ht="15" customHeight="1" x14ac:dyDescent="0.25">
      <c r="B53" s="273" t="s">
        <v>127</v>
      </c>
      <c r="C53" s="274" t="s">
        <v>129</v>
      </c>
      <c r="D53" s="275" t="s">
        <v>17</v>
      </c>
      <c r="E53" s="276" t="s">
        <v>17</v>
      </c>
      <c r="F53" s="276" t="s">
        <v>17</v>
      </c>
      <c r="G53" s="276" t="s">
        <v>17</v>
      </c>
      <c r="H53" s="276" t="s">
        <v>17</v>
      </c>
      <c r="I53" s="276" t="s">
        <v>17</v>
      </c>
      <c r="J53" s="276" t="s">
        <v>17</v>
      </c>
      <c r="K53" s="276" t="s">
        <v>17</v>
      </c>
      <c r="L53" s="276" t="s">
        <v>17</v>
      </c>
      <c r="M53" s="276" t="s">
        <v>17</v>
      </c>
      <c r="N53" s="277">
        <v>0</v>
      </c>
    </row>
    <row r="54" spans="2:14" ht="15" customHeight="1" x14ac:dyDescent="0.25">
      <c r="B54" s="273" t="s">
        <v>130</v>
      </c>
      <c r="C54" s="274" t="s">
        <v>131</v>
      </c>
      <c r="D54" s="275" t="s">
        <v>17</v>
      </c>
      <c r="E54" s="276" t="s">
        <v>17</v>
      </c>
      <c r="F54" s="276" t="s">
        <v>17</v>
      </c>
      <c r="G54" s="276" t="s">
        <v>17</v>
      </c>
      <c r="H54" s="276" t="s">
        <v>17</v>
      </c>
      <c r="I54" s="276" t="s">
        <v>17</v>
      </c>
      <c r="J54" s="276" t="s">
        <v>17</v>
      </c>
      <c r="K54" s="276" t="s">
        <v>17</v>
      </c>
      <c r="L54" s="276" t="s">
        <v>17</v>
      </c>
      <c r="M54" s="276" t="s">
        <v>17</v>
      </c>
      <c r="N54" s="277">
        <v>0</v>
      </c>
    </row>
    <row r="55" spans="2:14" ht="15" customHeight="1" x14ac:dyDescent="0.25">
      <c r="B55" s="280" t="s">
        <v>130</v>
      </c>
      <c r="C55" s="281" t="s">
        <v>324</v>
      </c>
      <c r="D55" s="282" t="s">
        <v>17</v>
      </c>
      <c r="E55" s="283" t="s">
        <v>17</v>
      </c>
      <c r="F55" s="283" t="s">
        <v>17</v>
      </c>
      <c r="G55" s="283" t="s">
        <v>17</v>
      </c>
      <c r="H55" s="283" t="s">
        <v>17</v>
      </c>
      <c r="I55" s="283" t="s">
        <v>17</v>
      </c>
      <c r="J55" s="283" t="s">
        <v>17</v>
      </c>
      <c r="K55" s="283" t="s">
        <v>17</v>
      </c>
      <c r="L55" s="283" t="s">
        <v>17</v>
      </c>
      <c r="M55" s="283"/>
      <c r="N55" s="284">
        <v>202.06631337200008</v>
      </c>
    </row>
    <row r="56" spans="2:14" ht="15" customHeight="1" x14ac:dyDescent="0.25">
      <c r="B56" s="462" t="s">
        <v>356</v>
      </c>
      <c r="C56" s="462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2:14" ht="15" customHeight="1" x14ac:dyDescent="0.25">
      <c r="B57" s="462" t="s">
        <v>357</v>
      </c>
      <c r="C57" s="46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</row>
  </sheetData>
  <mergeCells count="4">
    <mergeCell ref="B8:C8"/>
    <mergeCell ref="B56:C56"/>
    <mergeCell ref="B57:C57"/>
    <mergeCell ref="B7:N7"/>
  </mergeCells>
  <pageMargins left="0.7" right="0.7" top="0.75" bottom="0.75" header="0.3" footer="0.3"/>
  <pageSetup paperSize="9" orientation="portrait" horizontalDpi="4294967295" verticalDpi="4294967295" r:id="rId1"/>
  <ignoredErrors>
    <ignoredError sqref="N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89"/>
  <sheetViews>
    <sheetView zoomScale="115" zoomScaleNormal="115" workbookViewId="0">
      <selection activeCell="E38" sqref="E38"/>
    </sheetView>
  </sheetViews>
  <sheetFormatPr baseColWidth="10" defaultColWidth="11.44140625" defaultRowHeight="11.4" x14ac:dyDescent="0.3"/>
  <cols>
    <col min="1" max="1" width="6.88671875" style="66" customWidth="1"/>
    <col min="2" max="2" width="25.5546875" style="66" customWidth="1"/>
    <col min="3" max="3" width="11.88671875" style="66" customWidth="1"/>
    <col min="4" max="7" width="10" style="66" customWidth="1"/>
    <col min="8" max="8" width="11.33203125" style="66" bestFit="1" customWidth="1"/>
    <col min="9" max="9" width="10" style="66" customWidth="1"/>
    <col min="10" max="12" width="10.109375" style="66" customWidth="1"/>
    <col min="13" max="13" width="11.33203125" style="66" customWidth="1"/>
    <col min="14" max="16384" width="11.44140625" style="66"/>
  </cols>
  <sheetData>
    <row r="2" spans="1:15" s="209" customFormat="1" ht="17.399999999999999" x14ac:dyDescent="0.3">
      <c r="B2" s="184" t="s">
        <v>299</v>
      </c>
    </row>
    <row r="3" spans="1:15" s="209" customFormat="1" ht="13.8" x14ac:dyDescent="0.25">
      <c r="A3" s="210"/>
      <c r="B3" s="185" t="s">
        <v>300</v>
      </c>
    </row>
    <row r="4" spans="1:15" x14ac:dyDescent="0.3">
      <c r="B4" s="113"/>
    </row>
    <row r="5" spans="1:15" ht="13.8" x14ac:dyDescent="0.25">
      <c r="B5" s="108" t="s">
        <v>312</v>
      </c>
    </row>
    <row r="6" spans="1:15" ht="13.2" x14ac:dyDescent="0.25">
      <c r="B6" s="1"/>
    </row>
    <row r="7" spans="1:15" ht="12.6" customHeight="1" x14ac:dyDescent="0.3">
      <c r="O7" s="67"/>
    </row>
    <row r="8" spans="1:15" ht="12.6" customHeight="1" x14ac:dyDescent="0.3">
      <c r="O8" s="67"/>
    </row>
    <row r="9" spans="1:15" ht="12.6" customHeight="1" x14ac:dyDescent="0.3">
      <c r="O9" s="67"/>
    </row>
    <row r="10" spans="1:15" ht="12.6" customHeight="1" x14ac:dyDescent="0.3">
      <c r="O10" s="67"/>
    </row>
    <row r="11" spans="1:15" ht="12.6" customHeight="1" x14ac:dyDescent="0.3">
      <c r="O11" s="67"/>
    </row>
    <row r="12" spans="1:15" ht="12.6" customHeight="1" x14ac:dyDescent="0.3">
      <c r="O12" s="67"/>
    </row>
    <row r="13" spans="1:15" ht="12.6" customHeight="1" x14ac:dyDescent="0.3">
      <c r="O13" s="67"/>
    </row>
    <row r="14" spans="1:15" ht="12.6" customHeight="1" x14ac:dyDescent="0.3">
      <c r="O14" s="67"/>
    </row>
    <row r="15" spans="1:15" ht="12.6" customHeight="1" x14ac:dyDescent="0.3">
      <c r="O15" s="67"/>
    </row>
    <row r="16" spans="1:15" ht="12.6" customHeight="1" x14ac:dyDescent="0.3">
      <c r="O16" s="67"/>
    </row>
    <row r="17" spans="2:15" ht="12.6" customHeight="1" x14ac:dyDescent="0.3">
      <c r="O17" s="67"/>
    </row>
    <row r="18" spans="2:15" ht="12.6" customHeight="1" x14ac:dyDescent="0.3">
      <c r="O18" s="67"/>
    </row>
    <row r="19" spans="2:15" ht="12.6" customHeight="1" x14ac:dyDescent="0.3">
      <c r="O19" s="67"/>
    </row>
    <row r="20" spans="2:15" ht="12.6" customHeight="1" x14ac:dyDescent="0.3">
      <c r="O20" s="67"/>
    </row>
    <row r="21" spans="2:15" ht="12.6" customHeight="1" x14ac:dyDescent="0.3">
      <c r="O21" s="67"/>
    </row>
    <row r="22" spans="2:15" ht="12.6" customHeight="1" x14ac:dyDescent="0.3">
      <c r="B22" s="39"/>
      <c r="O22" s="67"/>
    </row>
    <row r="23" spans="2:15" ht="12.6" customHeight="1" x14ac:dyDescent="0.3">
      <c r="B23" s="39"/>
      <c r="O23" s="67"/>
    </row>
    <row r="24" spans="2:15" ht="12.6" customHeight="1" x14ac:dyDescent="0.3">
      <c r="B24" s="39"/>
      <c r="O24" s="67"/>
    </row>
    <row r="25" spans="2:15" ht="12.6" customHeight="1" x14ac:dyDescent="0.3">
      <c r="B25" s="39"/>
      <c r="O25" s="67"/>
    </row>
    <row r="26" spans="2:15" ht="12.6" customHeight="1" x14ac:dyDescent="0.3">
      <c r="B26" s="39"/>
      <c r="O26" s="67"/>
    </row>
    <row r="27" spans="2:15" ht="12.6" customHeight="1" x14ac:dyDescent="0.3">
      <c r="B27" s="39"/>
      <c r="O27" s="67"/>
    </row>
    <row r="28" spans="2:15" ht="12.6" customHeight="1" x14ac:dyDescent="0.3">
      <c r="B28" s="39"/>
      <c r="O28" s="67"/>
    </row>
    <row r="29" spans="2:15" ht="12.6" customHeight="1" x14ac:dyDescent="0.3">
      <c r="B29" s="39"/>
      <c r="O29" s="67"/>
    </row>
    <row r="30" spans="2:15" ht="12.6" customHeight="1" x14ac:dyDescent="0.3">
      <c r="B30" s="39"/>
      <c r="O30" s="67"/>
    </row>
    <row r="31" spans="2:15" ht="12.6" customHeight="1" x14ac:dyDescent="0.3">
      <c r="B31" s="39"/>
      <c r="O31" s="67"/>
    </row>
    <row r="32" spans="2:15" ht="12.6" customHeight="1" x14ac:dyDescent="0.3">
      <c r="B32" s="39"/>
      <c r="O32" s="67"/>
    </row>
    <row r="33" spans="2:15" ht="12.6" customHeight="1" x14ac:dyDescent="0.3">
      <c r="B33" s="39"/>
      <c r="O33" s="67"/>
    </row>
    <row r="34" spans="2:15" ht="12.6" customHeight="1" x14ac:dyDescent="0.3">
      <c r="B34" s="39"/>
      <c r="O34" s="67"/>
    </row>
    <row r="35" spans="2:15" ht="12.6" customHeight="1" x14ac:dyDescent="0.3">
      <c r="B35" s="39"/>
      <c r="O35" s="67"/>
    </row>
    <row r="36" spans="2:15" ht="12.6" customHeight="1" x14ac:dyDescent="0.3">
      <c r="B36" s="39"/>
      <c r="O36" s="67"/>
    </row>
    <row r="37" spans="2:15" ht="12.6" customHeight="1" x14ac:dyDescent="0.3">
      <c r="B37" s="39"/>
      <c r="O37" s="67"/>
    </row>
    <row r="38" spans="2:15" ht="12.6" customHeight="1" x14ac:dyDescent="0.3">
      <c r="B38" s="39"/>
      <c r="O38" s="67"/>
    </row>
    <row r="39" spans="2:15" ht="12.6" customHeight="1" x14ac:dyDescent="0.3">
      <c r="B39" s="39"/>
      <c r="O39" s="67"/>
    </row>
    <row r="40" spans="2:15" ht="12.6" customHeight="1" x14ac:dyDescent="0.3">
      <c r="B40" s="39"/>
      <c r="O40" s="67"/>
    </row>
    <row r="41" spans="2:15" ht="12.6" customHeight="1" x14ac:dyDescent="0.3">
      <c r="B41" s="39"/>
      <c r="O41" s="67"/>
    </row>
    <row r="42" spans="2:15" ht="12.6" customHeight="1" x14ac:dyDescent="0.3">
      <c r="B42" s="39"/>
      <c r="O42" s="67"/>
    </row>
    <row r="43" spans="2:15" ht="12.6" customHeight="1" x14ac:dyDescent="0.3">
      <c r="B43" s="39"/>
      <c r="O43" s="67"/>
    </row>
    <row r="44" spans="2:15" ht="12.6" customHeight="1" x14ac:dyDescent="0.3">
      <c r="B44" s="39"/>
      <c r="O44" s="67"/>
    </row>
    <row r="45" spans="2:15" ht="12.6" customHeight="1" x14ac:dyDescent="0.3">
      <c r="B45" s="39"/>
      <c r="O45" s="67"/>
    </row>
    <row r="46" spans="2:15" ht="12.6" customHeight="1" x14ac:dyDescent="0.3">
      <c r="B46" s="39"/>
      <c r="O46" s="67"/>
    </row>
    <row r="47" spans="2:15" ht="12.6" customHeight="1" x14ac:dyDescent="0.3">
      <c r="B47" s="39"/>
      <c r="O47" s="67"/>
    </row>
    <row r="48" spans="2:15" ht="12.6" customHeight="1" x14ac:dyDescent="0.3">
      <c r="B48" s="39"/>
      <c r="O48" s="67"/>
    </row>
    <row r="49" spans="2:15" ht="12.6" customHeight="1" x14ac:dyDescent="0.3">
      <c r="B49" s="39"/>
      <c r="O49" s="67"/>
    </row>
    <row r="50" spans="2:15" ht="12.6" customHeight="1" x14ac:dyDescent="0.3">
      <c r="B50" s="39"/>
      <c r="O50" s="67"/>
    </row>
    <row r="51" spans="2:15" ht="12.6" customHeight="1" x14ac:dyDescent="0.3">
      <c r="B51" s="39"/>
      <c r="O51" s="67"/>
    </row>
    <row r="52" spans="2:15" ht="12.6" customHeight="1" x14ac:dyDescent="0.3">
      <c r="B52" s="39"/>
      <c r="O52" s="67"/>
    </row>
    <row r="53" spans="2:15" ht="12.6" customHeight="1" x14ac:dyDescent="0.3">
      <c r="B53" s="39"/>
      <c r="O53" s="67"/>
    </row>
    <row r="54" spans="2:15" ht="12.6" customHeight="1" x14ac:dyDescent="0.3">
      <c r="B54" s="39"/>
      <c r="O54" s="67"/>
    </row>
    <row r="55" spans="2:15" ht="12.6" customHeight="1" x14ac:dyDescent="0.3">
      <c r="B55" s="39"/>
      <c r="O55" s="67"/>
    </row>
    <row r="56" spans="2:15" ht="12.6" customHeight="1" x14ac:dyDescent="0.3">
      <c r="B56" s="39"/>
      <c r="O56" s="67"/>
    </row>
    <row r="57" spans="2:15" ht="12.6" customHeight="1" x14ac:dyDescent="0.3">
      <c r="B57" s="39"/>
      <c r="O57" s="67"/>
    </row>
    <row r="58" spans="2:15" ht="12.6" customHeight="1" x14ac:dyDescent="0.3">
      <c r="B58" s="39"/>
      <c r="O58" s="67"/>
    </row>
    <row r="59" spans="2:15" ht="12.6" customHeight="1" x14ac:dyDescent="0.3">
      <c r="C59" s="135"/>
      <c r="O59" s="67"/>
    </row>
    <row r="60" spans="2:15" ht="12.6" customHeight="1" x14ac:dyDescent="0.3">
      <c r="C60" s="135"/>
      <c r="O60" s="67"/>
    </row>
    <row r="61" spans="2:15" ht="12.6" customHeight="1" x14ac:dyDescent="0.3">
      <c r="C61" s="135"/>
      <c r="O61" s="67"/>
    </row>
    <row r="62" spans="2:15" ht="12.6" customHeight="1" x14ac:dyDescent="0.3">
      <c r="C62" s="135"/>
      <c r="D62" s="90"/>
      <c r="O62" s="67"/>
    </row>
    <row r="63" spans="2:15" x14ac:dyDescent="0.3">
      <c r="C63" s="135"/>
      <c r="F63" s="67"/>
      <c r="M63" s="67"/>
      <c r="O63" s="67"/>
    </row>
    <row r="64" spans="2:15" x14ac:dyDescent="0.3">
      <c r="F64" s="67"/>
      <c r="O64" s="67"/>
    </row>
    <row r="65" spans="1:7" x14ac:dyDescent="0.3">
      <c r="F65" s="67"/>
    </row>
    <row r="66" spans="1:7" x14ac:dyDescent="0.3">
      <c r="E66" s="90"/>
    </row>
    <row r="67" spans="1:7" x14ac:dyDescent="0.3">
      <c r="B67" s="90"/>
      <c r="C67" s="90"/>
      <c r="D67" s="90"/>
      <c r="E67" s="90"/>
    </row>
    <row r="68" spans="1:7" x14ac:dyDescent="0.3">
      <c r="B68" s="90"/>
      <c r="C68" s="90"/>
      <c r="D68" s="90"/>
      <c r="E68" s="90"/>
    </row>
    <row r="69" spans="1:7" x14ac:dyDescent="0.3">
      <c r="A69" s="157"/>
      <c r="B69" s="157"/>
      <c r="C69" s="157"/>
      <c r="D69" s="157"/>
      <c r="E69" s="157"/>
      <c r="F69" s="157"/>
      <c r="G69" s="157"/>
    </row>
    <row r="70" spans="1:7" x14ac:dyDescent="0.3">
      <c r="A70" s="157"/>
      <c r="B70" s="157"/>
      <c r="C70" s="157"/>
      <c r="D70" s="157"/>
      <c r="E70" s="157"/>
      <c r="F70" s="157"/>
      <c r="G70" s="157"/>
    </row>
    <row r="71" spans="1:7" x14ac:dyDescent="0.3">
      <c r="A71" s="157"/>
      <c r="B71" s="16" t="s">
        <v>9</v>
      </c>
      <c r="C71" s="149" t="s">
        <v>258</v>
      </c>
      <c r="D71" s="149" t="s">
        <v>11</v>
      </c>
      <c r="E71" s="157"/>
      <c r="F71" s="157"/>
      <c r="G71" s="157"/>
    </row>
    <row r="72" spans="1:7" x14ac:dyDescent="0.3">
      <c r="A72" s="157"/>
      <c r="B72" s="16" t="s">
        <v>21</v>
      </c>
      <c r="C72" s="158">
        <v>38616370.837871924</v>
      </c>
      <c r="D72" s="159">
        <v>0.60263085911690795</v>
      </c>
      <c r="E72" s="157"/>
      <c r="F72" s="157"/>
      <c r="G72" s="157"/>
    </row>
    <row r="73" spans="1:7" x14ac:dyDescent="0.3">
      <c r="A73" s="157"/>
      <c r="B73" s="16" t="s">
        <v>22</v>
      </c>
      <c r="C73" s="158">
        <v>12919433.369699193</v>
      </c>
      <c r="D73" s="159">
        <v>0.20161524923129018</v>
      </c>
      <c r="E73" s="157"/>
      <c r="F73" s="157"/>
      <c r="G73" s="157"/>
    </row>
    <row r="74" spans="1:7" x14ac:dyDescent="0.3">
      <c r="A74" s="157"/>
      <c r="B74" s="16" t="s">
        <v>295</v>
      </c>
      <c r="C74" s="158">
        <v>12494850.441405129</v>
      </c>
      <c r="D74" s="159">
        <v>0.19498938643547067</v>
      </c>
      <c r="E74" s="157"/>
      <c r="F74" s="157"/>
      <c r="G74" s="157"/>
    </row>
    <row r="75" spans="1:7" x14ac:dyDescent="0.3">
      <c r="A75" s="157"/>
      <c r="B75" s="16" t="s">
        <v>12</v>
      </c>
      <c r="C75" s="158">
        <v>48989.222000000002</v>
      </c>
      <c r="D75" s="159">
        <v>7.6450521633109145E-4</v>
      </c>
      <c r="E75" s="157"/>
      <c r="F75" s="157"/>
      <c r="G75" s="157"/>
    </row>
    <row r="76" spans="1:7" x14ac:dyDescent="0.3">
      <c r="A76" s="157"/>
      <c r="B76" s="16" t="s">
        <v>0</v>
      </c>
      <c r="C76" s="158">
        <v>64079643.870976254</v>
      </c>
      <c r="D76" s="159">
        <v>1</v>
      </c>
      <c r="E76" s="157"/>
      <c r="F76" s="157"/>
      <c r="G76" s="157"/>
    </row>
    <row r="77" spans="1:7" x14ac:dyDescent="0.3">
      <c r="A77" s="157"/>
      <c r="B77" s="16"/>
      <c r="C77" s="157"/>
      <c r="D77" s="157"/>
      <c r="E77" s="157"/>
      <c r="F77" s="157"/>
      <c r="G77" s="157"/>
    </row>
    <row r="78" spans="1:7" x14ac:dyDescent="0.3">
      <c r="A78" s="157"/>
      <c r="B78" s="16"/>
      <c r="C78" s="160"/>
      <c r="D78" s="161"/>
      <c r="E78" s="162"/>
      <c r="F78" s="157"/>
      <c r="G78" s="157"/>
    </row>
    <row r="79" spans="1:7" x14ac:dyDescent="0.3">
      <c r="A79" s="157"/>
      <c r="B79" s="16"/>
      <c r="C79" s="160"/>
      <c r="D79" s="161"/>
      <c r="E79" s="162"/>
      <c r="F79" s="157"/>
      <c r="G79" s="157"/>
    </row>
    <row r="80" spans="1:7" x14ac:dyDescent="0.3">
      <c r="A80" s="157"/>
      <c r="B80" s="157"/>
      <c r="C80" s="157"/>
      <c r="D80" s="157"/>
      <c r="E80" s="157"/>
      <c r="F80" s="157"/>
      <c r="G80" s="157"/>
    </row>
    <row r="82" spans="2:4" x14ac:dyDescent="0.3">
      <c r="C82" s="136"/>
      <c r="D82" s="78"/>
    </row>
    <row r="83" spans="2:4" x14ac:dyDescent="0.3">
      <c r="B83" s="9"/>
      <c r="C83" s="135"/>
      <c r="D83" s="137"/>
    </row>
    <row r="84" spans="2:4" x14ac:dyDescent="0.3">
      <c r="B84" s="9"/>
      <c r="C84" s="135"/>
      <c r="D84" s="137"/>
    </row>
    <row r="85" spans="2:4" x14ac:dyDescent="0.3">
      <c r="B85" s="9"/>
      <c r="C85" s="135"/>
      <c r="D85" s="137"/>
    </row>
    <row r="86" spans="2:4" x14ac:dyDescent="0.3">
      <c r="B86" s="9"/>
      <c r="C86" s="135"/>
      <c r="D86" s="137"/>
    </row>
    <row r="87" spans="2:4" x14ac:dyDescent="0.3">
      <c r="B87" s="9"/>
      <c r="C87" s="135"/>
      <c r="D87" s="137"/>
    </row>
    <row r="88" spans="2:4" x14ac:dyDescent="0.3">
      <c r="B88" s="9"/>
      <c r="C88" s="135"/>
      <c r="D88" s="145"/>
    </row>
    <row r="89" spans="2:4" x14ac:dyDescent="0.3">
      <c r="B89" s="9"/>
      <c r="C89" s="135"/>
      <c r="D89" s="137"/>
    </row>
  </sheetData>
  <sortState xmlns:xlrd2="http://schemas.microsoft.com/office/spreadsheetml/2017/richdata2" ref="B83:D88">
    <sortCondition descending="1" ref="C83:C88"/>
  </sortState>
  <pageMargins left="0.39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4</vt:i4>
      </vt:variant>
    </vt:vector>
  </HeadingPairs>
  <TitlesOfParts>
    <vt:vector size="30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  <vt:lpstr>4.22</vt:lpstr>
      <vt:lpstr>4.23</vt:lpstr>
      <vt:lpstr>4.24</vt:lpstr>
      <vt:lpstr>4.25</vt:lpstr>
      <vt:lpstr>4.26</vt:lpstr>
      <vt:lpstr>'4.23'!_Toc170473770</vt:lpstr>
      <vt:lpstr>'4.23'!_Toc170473771</vt:lpstr>
      <vt:lpstr>'4.23'!_Toc170473772</vt:lpstr>
      <vt:lpstr>'4.26'!_Toc170473775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jvelasquezp</dc:creator>
  <cp:lastModifiedBy>Castilla García, Elizabeth Alejandra Luzmila</cp:lastModifiedBy>
  <cp:lastPrinted>2013-04-12T23:52:09Z</cp:lastPrinted>
  <dcterms:created xsi:type="dcterms:W3CDTF">2011-05-13T22:30:38Z</dcterms:created>
  <dcterms:modified xsi:type="dcterms:W3CDTF">2025-06-18T15:47:28Z</dcterms:modified>
</cp:coreProperties>
</file>