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 ALONSO\Descargas\Cuadros estadisticos 11-2025\"/>
    </mc:Choice>
  </mc:AlternateContent>
  <xr:revisionPtr revIDLastSave="0" documentId="13_ncr:1_{24AA3E43-D9A5-4ED9-A600-3405F6EDFFA4}" xr6:coauthVersionLast="47" xr6:coauthVersionMax="47" xr10:uidLastSave="{00000000-0000-0000-0000-000000000000}"/>
  <bookViews>
    <workbookView xWindow="-108" yWindow="-108" windowWidth="23256" windowHeight="12576" activeTab="1" xr2:uid="{5DBCA112-FC23-49A6-93F1-D63B8EA2287A}"/>
  </bookViews>
  <sheets>
    <sheet name="S06.C01-04" sheetId="1" r:id="rId1"/>
    <sheet name="S06.C05-06" sheetId="2" r:id="rId2"/>
  </sheets>
  <definedNames>
    <definedName name="_xlnm._FilterDatabase" localSheetId="0" hidden="1">'S06.C01-04'!$O$13:$Q$22</definedName>
    <definedName name="_xlnm.Print_Area" localSheetId="0">'S06.C01-04'!$B$2:$Q$76</definedName>
    <definedName name="_xlnm.Print_Area" localSheetId="1">'S06.C05-06'!$B$2:$AA$27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TI_2" localSheetId="1">#REF!</definedName>
    <definedName name="OTI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" i="1" l="1"/>
  <c r="J34" i="1"/>
  <c r="K34" i="1"/>
  <c r="F31" i="1"/>
  <c r="Z12" i="2" l="1"/>
  <c r="Z18" i="2"/>
  <c r="Z21" i="2"/>
  <c r="Y12" i="2"/>
  <c r="Y18" i="2"/>
  <c r="Y21" i="2"/>
  <c r="F30" i="1"/>
  <c r="Z24" i="2" l="1"/>
  <c r="Y24" i="2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X18" i="2"/>
  <c r="X21" i="2"/>
  <c r="W21" i="2"/>
  <c r="W18" i="2"/>
  <c r="K33" i="1"/>
  <c r="F29" i="1"/>
  <c r="X24" i="2" l="1"/>
  <c r="W24" i="2"/>
  <c r="F28" i="1" l="1"/>
  <c r="V18" i="2" l="1"/>
  <c r="T18" i="2"/>
  <c r="U18" i="2"/>
  <c r="T21" i="2"/>
  <c r="U21" i="2"/>
  <c r="V21" i="2"/>
  <c r="R18" i="2"/>
  <c r="S18" i="2"/>
  <c r="R21" i="2"/>
  <c r="S21" i="2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F26" i="1"/>
  <c r="F27" i="1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D12" i="2"/>
  <c r="E40" i="1"/>
  <c r="D40" i="1"/>
  <c r="F39" i="1"/>
  <c r="F38" i="1"/>
  <c r="K32" i="1"/>
  <c r="K31" i="1"/>
  <c r="K30" i="1"/>
  <c r="K29" i="1"/>
  <c r="K28" i="1"/>
  <c r="K27" i="1"/>
  <c r="K26" i="1"/>
  <c r="K25" i="1"/>
  <c r="F25" i="1"/>
  <c r="K24" i="1"/>
  <c r="F24" i="1"/>
  <c r="K23" i="1"/>
  <c r="F23" i="1"/>
  <c r="K22" i="1"/>
  <c r="F22" i="1"/>
  <c r="K21" i="1"/>
  <c r="F21" i="1"/>
  <c r="K20" i="1"/>
  <c r="E20" i="1"/>
  <c r="D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U24" i="2" l="1"/>
  <c r="G24" i="2"/>
  <c r="E24" i="2"/>
  <c r="N24" i="2"/>
  <c r="K24" i="2"/>
  <c r="D24" i="2"/>
  <c r="F24" i="2"/>
  <c r="H24" i="2"/>
  <c r="I24" i="2"/>
  <c r="R24" i="2"/>
  <c r="T24" i="2"/>
  <c r="P24" i="2"/>
  <c r="J24" i="2"/>
  <c r="S24" i="2"/>
  <c r="V24" i="2"/>
  <c r="L24" i="2"/>
  <c r="Q24" i="2"/>
  <c r="O24" i="2"/>
  <c r="M24" i="2"/>
  <c r="F40" i="1"/>
  <c r="F20" i="1"/>
  <c r="L10" i="1" l="1"/>
  <c r="L18" i="1"/>
  <c r="L33" i="1"/>
  <c r="L25" i="1"/>
  <c r="L17" i="1"/>
  <c r="L26" i="1"/>
  <c r="L32" i="1"/>
  <c r="L24" i="1"/>
  <c r="L16" i="1"/>
  <c r="L31" i="1"/>
  <c r="L15" i="1"/>
  <c r="L23" i="1"/>
  <c r="L30" i="1"/>
  <c r="L22" i="1"/>
  <c r="L14" i="1"/>
  <c r="L29" i="1"/>
  <c r="L21" i="1"/>
  <c r="L13" i="1"/>
  <c r="L28" i="1"/>
  <c r="L20" i="1"/>
  <c r="L12" i="1"/>
  <c r="L27" i="1"/>
  <c r="L19" i="1"/>
  <c r="L11" i="1"/>
  <c r="L34" i="1"/>
</calcChain>
</file>

<file path=xl/sharedStrings.xml><?xml version="1.0" encoding="utf-8"?>
<sst xmlns="http://schemas.openxmlformats.org/spreadsheetml/2006/main" count="144" uniqueCount="112">
  <si>
    <t>SECCIÓN N° 06. EMPLEO DIRECTO EN MINERÍA</t>
  </si>
  <si>
    <t>DIRECT EMPLOYMENT IN MINING</t>
  </si>
  <si>
    <t>CUADRO N° 1. SEGÚN TIPO DE EMPLEADOR (PROMEDIO)</t>
  </si>
  <si>
    <t>TABLE N°1. BY TYPE OF EMPLOYER (AVERAGE)</t>
  </si>
  <si>
    <r>
      <t xml:space="preserve">PERIODO
</t>
    </r>
    <r>
      <rPr>
        <i/>
        <sz val="8"/>
        <color theme="1"/>
        <rFont val="Calibri Light"/>
        <family val="2"/>
        <scheme val="major"/>
      </rPr>
      <t>PERIOD</t>
    </r>
  </si>
  <si>
    <r>
      <t xml:space="preserve">COMPAÑÍA
</t>
    </r>
    <r>
      <rPr>
        <i/>
        <sz val="8"/>
        <color theme="1"/>
        <rFont val="Calibri Light"/>
        <family val="2"/>
        <scheme val="major"/>
      </rPr>
      <t>COMPANY</t>
    </r>
  </si>
  <si>
    <r>
      <t xml:space="preserve">CONTRATISTAS
</t>
    </r>
    <r>
      <rPr>
        <i/>
        <sz val="8"/>
        <color theme="1"/>
        <rFont val="Calibri Light"/>
        <family val="2"/>
        <scheme val="major"/>
      </rPr>
      <t>CONTRACTORS</t>
    </r>
  </si>
  <si>
    <t>TOTAL</t>
  </si>
  <si>
    <r>
      <rPr>
        <b/>
        <sz val="10"/>
        <color theme="1"/>
        <rFont val="Calibri Light"/>
        <family val="2"/>
        <scheme val="major"/>
      </rPr>
      <t>DEPARTAMENTO</t>
    </r>
    <r>
      <rPr>
        <sz val="10"/>
        <color theme="1"/>
        <rFont val="Calibri Light"/>
        <family val="2"/>
        <scheme val="major"/>
      </rPr>
      <t xml:space="preserve">
</t>
    </r>
    <r>
      <rPr>
        <i/>
        <sz val="8"/>
        <color theme="1"/>
        <rFont val="Calibri Light"/>
        <family val="2"/>
        <scheme val="major"/>
      </rPr>
      <t>REGION</t>
    </r>
  </si>
  <si>
    <r>
      <t xml:space="preserve">VARONES
</t>
    </r>
    <r>
      <rPr>
        <i/>
        <sz val="8"/>
        <color theme="1"/>
        <rFont val="Calibri Light"/>
        <family val="2"/>
        <scheme val="major"/>
      </rPr>
      <t>MALES</t>
    </r>
  </si>
  <si>
    <r>
      <t xml:space="preserve">MUJERES
</t>
    </r>
    <r>
      <rPr>
        <i/>
        <sz val="8"/>
        <color theme="1"/>
        <rFont val="Calibri Light"/>
        <family val="2"/>
        <scheme val="major"/>
      </rPr>
      <t>FEMALES</t>
    </r>
  </si>
  <si>
    <r>
      <t xml:space="preserve">TOTAL TRABAJADORES
</t>
    </r>
    <r>
      <rPr>
        <i/>
        <sz val="8"/>
        <color theme="1"/>
        <rFont val="Calibri Light"/>
        <family val="2"/>
        <scheme val="major"/>
      </rPr>
      <t>TOTAL EMPLOYEES</t>
    </r>
  </si>
  <si>
    <t>PART. %</t>
  </si>
  <si>
    <t>AREQUIPA</t>
  </si>
  <si>
    <t>MOQUEGUA</t>
  </si>
  <si>
    <t>LA LIBERTAD</t>
  </si>
  <si>
    <t>ÁNCASH</t>
  </si>
  <si>
    <t>ICA</t>
  </si>
  <si>
    <t>JUNÍN</t>
  </si>
  <si>
    <t>LIMA</t>
  </si>
  <si>
    <t>CAJAMARCA</t>
  </si>
  <si>
    <t>APURÍMAC</t>
  </si>
  <si>
    <t>PASCO</t>
  </si>
  <si>
    <t>2025*</t>
  </si>
  <si>
    <t>CUSCO</t>
  </si>
  <si>
    <t>AYACUCHO</t>
  </si>
  <si>
    <t>PUNO</t>
  </si>
  <si>
    <t>TACNA</t>
  </si>
  <si>
    <t>HUANCAVELICA</t>
  </si>
  <si>
    <t>PIURA</t>
  </si>
  <si>
    <t>N/D</t>
  </si>
  <si>
    <t>HUÁNUCO</t>
  </si>
  <si>
    <t>CALLAO</t>
  </si>
  <si>
    <t>MADRE DE DIOS</t>
  </si>
  <si>
    <t>SAN MARTÍN</t>
  </si>
  <si>
    <t>LAMBAYEQUE</t>
  </si>
  <si>
    <t>UCAYALI</t>
  </si>
  <si>
    <t>AMAZONAS</t>
  </si>
  <si>
    <t>LORETO</t>
  </si>
  <si>
    <t>Var%</t>
  </si>
  <si>
    <t>CUADRO N° 4. ACCIDENTES MORTALES EN EL SECTOR MINERO</t>
  </si>
  <si>
    <t>FATAL ACCIDENTS IN THE MINING SECTOR</t>
  </si>
  <si>
    <r>
      <t xml:space="preserve">AÑO   
</t>
    </r>
    <r>
      <rPr>
        <i/>
        <sz val="8"/>
        <color theme="1"/>
        <rFont val="Calibri Light"/>
        <family val="2"/>
        <scheme val="major"/>
      </rPr>
      <t xml:space="preserve">YEAR </t>
    </r>
    <r>
      <rPr>
        <i/>
        <sz val="10"/>
        <color theme="1"/>
        <rFont val="Calibri Light"/>
        <family val="2"/>
        <scheme val="major"/>
      </rPr>
      <t xml:space="preserve"> </t>
    </r>
    <r>
      <rPr>
        <b/>
        <sz val="10"/>
        <color theme="1"/>
        <rFont val="Calibri Light"/>
        <family val="2"/>
        <scheme val="major"/>
      </rPr>
      <t xml:space="preserve">    </t>
    </r>
  </si>
  <si>
    <r>
      <t xml:space="preserve">ENE.
</t>
    </r>
    <r>
      <rPr>
        <i/>
        <sz val="8"/>
        <color theme="1"/>
        <rFont val="Calibri Light"/>
        <family val="2"/>
        <scheme val="major"/>
      </rPr>
      <t>JAN</t>
    </r>
  </si>
  <si>
    <r>
      <t xml:space="preserve">FEB.
</t>
    </r>
    <r>
      <rPr>
        <i/>
        <sz val="8"/>
        <color theme="1"/>
        <rFont val="Calibri Light"/>
        <family val="2"/>
        <scheme val="major"/>
      </rPr>
      <t>FEB</t>
    </r>
  </si>
  <si>
    <r>
      <t xml:space="preserve">MAR.
</t>
    </r>
    <r>
      <rPr>
        <i/>
        <sz val="8"/>
        <color theme="1"/>
        <rFont val="Calibri Light"/>
        <family val="2"/>
        <scheme val="major"/>
      </rPr>
      <t>MAR</t>
    </r>
  </si>
  <si>
    <r>
      <t xml:space="preserve">ABR.
</t>
    </r>
    <r>
      <rPr>
        <i/>
        <sz val="8"/>
        <color theme="1"/>
        <rFont val="Calibri Light"/>
        <family val="2"/>
        <scheme val="major"/>
      </rPr>
      <t>APR</t>
    </r>
  </si>
  <si>
    <r>
      <t xml:space="preserve">MAY.
</t>
    </r>
    <r>
      <rPr>
        <i/>
        <sz val="8"/>
        <color theme="1"/>
        <rFont val="Calibri Light"/>
        <family val="2"/>
        <scheme val="major"/>
      </rPr>
      <t>MAY</t>
    </r>
  </si>
  <si>
    <r>
      <t xml:space="preserve">JUN.
</t>
    </r>
    <r>
      <rPr>
        <i/>
        <sz val="8"/>
        <color theme="1"/>
        <rFont val="Calibri Light"/>
        <family val="2"/>
        <scheme val="major"/>
      </rPr>
      <t>JUN</t>
    </r>
  </si>
  <si>
    <r>
      <t xml:space="preserve">JUL.
</t>
    </r>
    <r>
      <rPr>
        <i/>
        <sz val="8"/>
        <color theme="1"/>
        <rFont val="Calibri Light"/>
        <family val="2"/>
        <scheme val="major"/>
      </rPr>
      <t>JUL</t>
    </r>
  </si>
  <si>
    <r>
      <t xml:space="preserve">AGO.
</t>
    </r>
    <r>
      <rPr>
        <i/>
        <sz val="8"/>
        <color theme="1"/>
        <rFont val="Calibri Light"/>
        <family val="2"/>
        <scheme val="major"/>
      </rPr>
      <t>AUG</t>
    </r>
  </si>
  <si>
    <r>
      <t xml:space="preserve">SEP.
</t>
    </r>
    <r>
      <rPr>
        <i/>
        <sz val="8"/>
        <color theme="1"/>
        <rFont val="Calibri Light"/>
        <family val="2"/>
        <scheme val="major"/>
      </rPr>
      <t>SEP</t>
    </r>
  </si>
  <si>
    <r>
      <t xml:space="preserve">OCT.
</t>
    </r>
    <r>
      <rPr>
        <i/>
        <sz val="8"/>
        <color theme="1"/>
        <rFont val="Calibri Light"/>
        <family val="2"/>
        <scheme val="major"/>
      </rPr>
      <t>OCT</t>
    </r>
  </si>
  <si>
    <r>
      <t xml:space="preserve">NOV.
</t>
    </r>
    <r>
      <rPr>
        <i/>
        <sz val="8"/>
        <color theme="1"/>
        <rFont val="Calibri Light"/>
        <family val="2"/>
        <scheme val="major"/>
      </rPr>
      <t>NOV</t>
    </r>
  </si>
  <si>
    <r>
      <t xml:space="preserve">DIC
</t>
    </r>
    <r>
      <rPr>
        <i/>
        <sz val="8"/>
        <color theme="1"/>
        <rFont val="Calibri Light"/>
        <family val="2"/>
        <scheme val="major"/>
      </rPr>
      <t>DEC</t>
    </r>
  </si>
  <si>
    <t>CUADRO N° 05. EMPLEO MINERO SEGÚN GÉNERO</t>
  </si>
  <si>
    <t>MINING EMPLOYMENT BY GENDER</t>
  </si>
  <si>
    <r>
      <t xml:space="preserve">Género
</t>
    </r>
    <r>
      <rPr>
        <i/>
        <sz val="8"/>
        <color theme="1"/>
        <rFont val="Calibri Light"/>
        <family val="2"/>
        <scheme val="major"/>
      </rPr>
      <t>Gender</t>
    </r>
  </si>
  <si>
    <r>
      <t xml:space="preserve">Ene-24
</t>
    </r>
    <r>
      <rPr>
        <i/>
        <sz val="8"/>
        <color theme="1"/>
        <rFont val="Calibri Light"/>
        <family val="2"/>
        <scheme val="major"/>
      </rPr>
      <t>Jan-24</t>
    </r>
  </si>
  <si>
    <r>
      <t xml:space="preserve">Feb-24
</t>
    </r>
    <r>
      <rPr>
        <i/>
        <sz val="8"/>
        <color theme="1"/>
        <rFont val="Calibri Light"/>
        <family val="2"/>
        <scheme val="major"/>
      </rPr>
      <t>Feb-24</t>
    </r>
  </si>
  <si>
    <r>
      <t xml:space="preserve">Mar-24
</t>
    </r>
    <r>
      <rPr>
        <i/>
        <sz val="8"/>
        <color theme="1"/>
        <rFont val="Calibri Light"/>
        <family val="2"/>
        <scheme val="major"/>
      </rPr>
      <t>Mar-24</t>
    </r>
  </si>
  <si>
    <r>
      <t xml:space="preserve">Abr-24
</t>
    </r>
    <r>
      <rPr>
        <i/>
        <sz val="8"/>
        <color theme="1"/>
        <rFont val="Calibri Light"/>
        <family val="2"/>
        <scheme val="major"/>
      </rPr>
      <t>Apr-24</t>
    </r>
  </si>
  <si>
    <r>
      <t xml:space="preserve">May-24
</t>
    </r>
    <r>
      <rPr>
        <i/>
        <sz val="8"/>
        <color theme="1"/>
        <rFont val="Calibri Light"/>
        <family val="2"/>
        <scheme val="major"/>
      </rPr>
      <t>May-24</t>
    </r>
  </si>
  <si>
    <r>
      <t xml:space="preserve">Jun-24
</t>
    </r>
    <r>
      <rPr>
        <i/>
        <sz val="8"/>
        <color theme="1"/>
        <rFont val="Calibri Light"/>
        <family val="2"/>
        <scheme val="major"/>
      </rPr>
      <t>Jun-24</t>
    </r>
  </si>
  <si>
    <r>
      <t xml:space="preserve">Jul-24
</t>
    </r>
    <r>
      <rPr>
        <i/>
        <sz val="8"/>
        <color theme="1"/>
        <rFont val="Calibri Light"/>
        <family val="2"/>
        <scheme val="major"/>
      </rPr>
      <t>Jul-24</t>
    </r>
  </si>
  <si>
    <r>
      <t xml:space="preserve">Ago-24
</t>
    </r>
    <r>
      <rPr>
        <i/>
        <sz val="8"/>
        <color theme="1"/>
        <rFont val="Calibri Light"/>
        <family val="2"/>
        <scheme val="major"/>
      </rPr>
      <t>Aug-24</t>
    </r>
  </si>
  <si>
    <r>
      <t xml:space="preserve">Set-24
</t>
    </r>
    <r>
      <rPr>
        <i/>
        <sz val="8"/>
        <color theme="1"/>
        <rFont val="Calibri Light"/>
        <family val="2"/>
        <scheme val="major"/>
      </rPr>
      <t>Set-24</t>
    </r>
  </si>
  <si>
    <r>
      <t xml:space="preserve">Oct-24
</t>
    </r>
    <r>
      <rPr>
        <i/>
        <sz val="8"/>
        <color theme="1"/>
        <rFont val="Calibri Light"/>
        <family val="2"/>
        <scheme val="major"/>
      </rPr>
      <t>Oct-24</t>
    </r>
  </si>
  <si>
    <r>
      <t xml:space="preserve">Nov-24
</t>
    </r>
    <r>
      <rPr>
        <i/>
        <sz val="8"/>
        <color theme="1"/>
        <rFont val="Calibri Light"/>
        <family val="2"/>
        <scheme val="major"/>
      </rPr>
      <t>Nov-24</t>
    </r>
  </si>
  <si>
    <r>
      <t xml:space="preserve">Dic-24
</t>
    </r>
    <r>
      <rPr>
        <i/>
        <sz val="8"/>
        <color theme="1"/>
        <rFont val="Calibri Light"/>
        <family val="2"/>
        <scheme val="major"/>
      </rPr>
      <t>Dec-24</t>
    </r>
  </si>
  <si>
    <r>
      <t xml:space="preserve">Ene-25
</t>
    </r>
    <r>
      <rPr>
        <i/>
        <sz val="8"/>
        <color theme="1"/>
        <rFont val="Calibri Light"/>
        <family val="2"/>
        <scheme val="major"/>
      </rPr>
      <t>Jan-25</t>
    </r>
  </si>
  <si>
    <r>
      <t xml:space="preserve">Feb-25
</t>
    </r>
    <r>
      <rPr>
        <i/>
        <sz val="8"/>
        <color theme="1"/>
        <rFont val="Calibri Light"/>
        <family val="2"/>
        <scheme val="major"/>
      </rPr>
      <t>Feb-25</t>
    </r>
  </si>
  <si>
    <r>
      <t xml:space="preserve">Mar-25
</t>
    </r>
    <r>
      <rPr>
        <i/>
        <sz val="8"/>
        <color theme="1"/>
        <rFont val="Calibri Light"/>
        <family val="2"/>
        <scheme val="major"/>
      </rPr>
      <t>Mar-25</t>
    </r>
  </si>
  <si>
    <r>
      <t xml:space="preserve">Abr-25
</t>
    </r>
    <r>
      <rPr>
        <i/>
        <sz val="8"/>
        <color theme="1"/>
        <rFont val="Calibri Light"/>
        <family val="2"/>
        <scheme val="major"/>
      </rPr>
      <t>Apr-25</t>
    </r>
  </si>
  <si>
    <r>
      <t xml:space="preserve">May-25
</t>
    </r>
    <r>
      <rPr>
        <i/>
        <sz val="8"/>
        <color theme="1"/>
        <rFont val="Calibri Light"/>
        <family val="2"/>
        <scheme val="major"/>
      </rPr>
      <t>May-25</t>
    </r>
  </si>
  <si>
    <r>
      <t>Varones</t>
    </r>
    <r>
      <rPr>
        <i/>
        <sz val="8"/>
        <color theme="1"/>
        <rFont val="Calibri Light"/>
        <family val="2"/>
        <scheme val="major"/>
      </rPr>
      <t xml:space="preserve"> / Males</t>
    </r>
  </si>
  <si>
    <r>
      <t>Mujeres</t>
    </r>
    <r>
      <rPr>
        <i/>
        <sz val="8"/>
        <color rgb="FF000000"/>
        <rFont val="Calibri Light"/>
        <family val="2"/>
        <scheme val="major"/>
      </rPr>
      <t xml:space="preserve"> / Females</t>
    </r>
  </si>
  <si>
    <t>Total trabajadores</t>
  </si>
  <si>
    <t>CUADRO N° 06. EMPLEO MINERO SEGÚN GÉNERO Y TIPO DE EMPLEADOR</t>
  </si>
  <si>
    <t>MINING EMPLOYMENT BY GENDER AND TYPE OF EMPLOYER</t>
  </si>
  <si>
    <r>
      <t xml:space="preserve">Empleador/Género
</t>
    </r>
    <r>
      <rPr>
        <i/>
        <sz val="8"/>
        <color theme="1"/>
        <rFont val="Calibri Light"/>
        <family val="2"/>
        <scheme val="major"/>
      </rPr>
      <t>Employer/Gender</t>
    </r>
  </si>
  <si>
    <r>
      <t xml:space="preserve">Compañía / </t>
    </r>
    <r>
      <rPr>
        <i/>
        <sz val="8"/>
        <color rgb="FF000000"/>
        <rFont val="Calibri Light"/>
        <family val="2"/>
        <scheme val="major"/>
      </rPr>
      <t>Company</t>
    </r>
  </si>
  <si>
    <r>
      <t>Varones</t>
    </r>
    <r>
      <rPr>
        <sz val="8"/>
        <color rgb="FF000000"/>
        <rFont val="Calibri Light"/>
        <family val="2"/>
        <scheme val="major"/>
      </rPr>
      <t xml:space="preserve"> / Males</t>
    </r>
  </si>
  <si>
    <r>
      <t>Mujeres</t>
    </r>
    <r>
      <rPr>
        <sz val="8"/>
        <color rgb="FF000000"/>
        <rFont val="Calibri Light"/>
        <family val="2"/>
        <scheme val="major"/>
      </rPr>
      <t xml:space="preserve"> / Females</t>
    </r>
  </si>
  <si>
    <r>
      <t>Contratista /</t>
    </r>
    <r>
      <rPr>
        <i/>
        <sz val="10"/>
        <color rgb="FF000000"/>
        <rFont val="Calibri Light"/>
        <family val="2"/>
        <scheme val="major"/>
      </rPr>
      <t xml:space="preserve"> </t>
    </r>
    <r>
      <rPr>
        <i/>
        <sz val="8"/>
        <color rgb="FF000000"/>
        <rFont val="Calibri Light"/>
        <family val="2"/>
        <scheme val="major"/>
      </rPr>
      <t>Contractor</t>
    </r>
  </si>
  <si>
    <r>
      <t>Varones</t>
    </r>
    <r>
      <rPr>
        <i/>
        <sz val="8"/>
        <color rgb="FF000000"/>
        <rFont val="Calibri Light"/>
        <family val="2"/>
        <scheme val="major"/>
      </rPr>
      <t xml:space="preserve"> / Males</t>
    </r>
  </si>
  <si>
    <r>
      <t xml:space="preserve">Feb. / </t>
    </r>
    <r>
      <rPr>
        <i/>
        <sz val="8"/>
        <color theme="1"/>
        <rFont val="Calibri Light"/>
        <family val="2"/>
        <scheme val="major"/>
      </rPr>
      <t>Feb.</t>
    </r>
  </si>
  <si>
    <r>
      <t xml:space="preserve">Ene. / </t>
    </r>
    <r>
      <rPr>
        <i/>
        <sz val="8"/>
        <color theme="1"/>
        <rFont val="Calibri Light"/>
        <family val="2"/>
        <scheme val="major"/>
      </rPr>
      <t>Jan.</t>
    </r>
  </si>
  <si>
    <r>
      <t xml:space="preserve">Mar. / </t>
    </r>
    <r>
      <rPr>
        <i/>
        <sz val="8"/>
        <color theme="1"/>
        <rFont val="Calibri Light"/>
        <family val="2"/>
        <scheme val="major"/>
      </rPr>
      <t>Mar.</t>
    </r>
  </si>
  <si>
    <r>
      <t xml:space="preserve">Abr. / </t>
    </r>
    <r>
      <rPr>
        <i/>
        <sz val="8"/>
        <color theme="1"/>
        <rFont val="Calibri Light"/>
        <family val="2"/>
        <scheme val="major"/>
      </rPr>
      <t>Apr.</t>
    </r>
  </si>
  <si>
    <r>
      <t xml:space="preserve">May. / </t>
    </r>
    <r>
      <rPr>
        <i/>
        <sz val="8"/>
        <color theme="1"/>
        <rFont val="Calibri Light"/>
        <family val="2"/>
        <scheme val="major"/>
      </rPr>
      <t>May.</t>
    </r>
  </si>
  <si>
    <r>
      <t xml:space="preserve">Jun. / </t>
    </r>
    <r>
      <rPr>
        <i/>
        <sz val="8"/>
        <color theme="1"/>
        <rFont val="Calibri Light"/>
        <family val="2"/>
        <scheme val="major"/>
      </rPr>
      <t>Jun.</t>
    </r>
  </si>
  <si>
    <r>
      <t xml:space="preserve">Jul. / </t>
    </r>
    <r>
      <rPr>
        <i/>
        <sz val="8"/>
        <color theme="1"/>
        <rFont val="Calibri Light"/>
        <family val="2"/>
        <scheme val="major"/>
      </rPr>
      <t>Jul.</t>
    </r>
  </si>
  <si>
    <r>
      <t xml:space="preserve">Ago. / </t>
    </r>
    <r>
      <rPr>
        <i/>
        <sz val="8"/>
        <color theme="1"/>
        <rFont val="Calibri Light"/>
        <family val="2"/>
        <scheme val="major"/>
      </rPr>
      <t>Aug.</t>
    </r>
  </si>
  <si>
    <r>
      <t xml:space="preserve">Set. / </t>
    </r>
    <r>
      <rPr>
        <i/>
        <sz val="8"/>
        <color theme="1"/>
        <rFont val="Calibri Light"/>
        <family val="2"/>
        <scheme val="major"/>
      </rPr>
      <t>Sep.</t>
    </r>
  </si>
  <si>
    <r>
      <t xml:space="preserve">Oct. / </t>
    </r>
    <r>
      <rPr>
        <i/>
        <sz val="8"/>
        <color theme="1"/>
        <rFont val="Calibri Light"/>
        <family val="2"/>
        <scheme val="major"/>
      </rPr>
      <t>Oct.</t>
    </r>
  </si>
  <si>
    <r>
      <t xml:space="preserve">Nov. / </t>
    </r>
    <r>
      <rPr>
        <i/>
        <sz val="8"/>
        <color theme="1"/>
        <rFont val="Calibri Light"/>
        <family val="2"/>
        <scheme val="major"/>
      </rPr>
      <t>Nov.</t>
    </r>
  </si>
  <si>
    <r>
      <t xml:space="preserve">Dic. / </t>
    </r>
    <r>
      <rPr>
        <i/>
        <sz val="8"/>
        <color theme="1"/>
        <rFont val="Calibri Light"/>
        <family val="2"/>
        <scheme val="major"/>
      </rPr>
      <t>Dic.</t>
    </r>
  </si>
  <si>
    <r>
      <t xml:space="preserve">Jun-25
</t>
    </r>
    <r>
      <rPr>
        <i/>
        <sz val="8"/>
        <color theme="1"/>
        <rFont val="Calibri Light"/>
        <family val="2"/>
        <scheme val="major"/>
      </rPr>
      <t>Jun-25</t>
    </r>
  </si>
  <si>
    <r>
      <t xml:space="preserve">Jul-25
</t>
    </r>
    <r>
      <rPr>
        <i/>
        <sz val="8"/>
        <color theme="1"/>
        <rFont val="Calibri Light"/>
        <family val="2"/>
        <scheme val="major"/>
      </rPr>
      <t>Jul-25</t>
    </r>
  </si>
  <si>
    <r>
      <t xml:space="preserve">Ago-25
</t>
    </r>
    <r>
      <rPr>
        <i/>
        <sz val="8"/>
        <color theme="1"/>
        <rFont val="Calibri Light"/>
        <family val="2"/>
        <scheme val="major"/>
      </rPr>
      <t>Aug-25</t>
    </r>
  </si>
  <si>
    <r>
      <t xml:space="preserve">Set-25
</t>
    </r>
    <r>
      <rPr>
        <i/>
        <sz val="8"/>
        <color theme="1"/>
        <rFont val="Calibri Light"/>
        <family val="2"/>
        <scheme val="major"/>
      </rPr>
      <t>Sep-25</t>
    </r>
  </si>
  <si>
    <r>
      <t xml:space="preserve">Sep-25
</t>
    </r>
    <r>
      <rPr>
        <i/>
        <sz val="8"/>
        <color theme="1"/>
        <rFont val="Calibri Light"/>
        <family val="2"/>
        <scheme val="major"/>
      </rPr>
      <t>Sep-25</t>
    </r>
  </si>
  <si>
    <r>
      <t xml:space="preserve">Oct-25
</t>
    </r>
    <r>
      <rPr>
        <i/>
        <sz val="8"/>
        <color theme="1"/>
        <rFont val="Calibri Light"/>
        <family val="2"/>
        <scheme val="major"/>
      </rPr>
      <t>Oct-25</t>
    </r>
  </si>
  <si>
    <r>
      <t xml:space="preserve">Nov-25
</t>
    </r>
    <r>
      <rPr>
        <sz val="8"/>
        <color theme="1"/>
        <rFont val="Calibri Light"/>
        <family val="2"/>
        <scheme val="major"/>
      </rPr>
      <t>Nov</t>
    </r>
    <r>
      <rPr>
        <i/>
        <sz val="8"/>
        <color theme="1"/>
        <rFont val="Calibri Light"/>
        <family val="2"/>
        <scheme val="major"/>
      </rPr>
      <t>-25</t>
    </r>
  </si>
  <si>
    <r>
      <rPr>
        <u/>
        <sz val="10"/>
        <color theme="1"/>
        <rFont val="Calibri Light"/>
        <family val="2"/>
        <scheme val="major"/>
      </rPr>
      <t>Fuente</t>
    </r>
    <r>
      <rPr>
        <sz val="10"/>
        <color theme="1"/>
        <rFont val="Calibri Light"/>
        <family val="2"/>
        <scheme val="major"/>
      </rPr>
      <t xml:space="preserve">: Dirección General de Minería - Ministerio de Energía y Minas. </t>
    </r>
    <r>
      <rPr>
        <i/>
        <sz val="10"/>
        <color theme="1"/>
        <rFont val="Calibri Light"/>
        <family val="2"/>
        <scheme val="major"/>
      </rPr>
      <t xml:space="preserve">/ </t>
    </r>
    <r>
      <rPr>
        <i/>
        <u/>
        <sz val="10"/>
        <color theme="1"/>
        <rFont val="Calibri Light"/>
        <family val="2"/>
        <scheme val="major"/>
      </rPr>
      <t>Source</t>
    </r>
    <r>
      <rPr>
        <i/>
        <sz val="10"/>
        <color theme="1"/>
        <rFont val="Calibri Light"/>
        <family val="2"/>
        <scheme val="major"/>
      </rPr>
      <t>: General Directorate of Mining - Ministry of Energy andMines</t>
    </r>
    <r>
      <rPr>
        <sz val="10"/>
        <color theme="1"/>
        <rFont val="Calibri Light"/>
        <family val="2"/>
        <scheme val="major"/>
      </rPr>
      <t xml:space="preserve">
Información proporcionada por los Titulares Mineros a través del Declaración Estadística Mensual (ESTAMIN). </t>
    </r>
    <r>
      <rPr>
        <i/>
        <sz val="10"/>
        <color theme="1"/>
        <rFont val="Calibri Light"/>
        <family val="2"/>
        <scheme val="major"/>
      </rPr>
      <t xml:space="preserve">/ Information provided by the Mining Holders through the Monthly Statistical </t>
    </r>
    <r>
      <rPr>
        <sz val="10"/>
        <color theme="1"/>
        <rFont val="Calibri Light"/>
        <family val="2"/>
        <scheme val="major"/>
      </rPr>
      <t xml:space="preserve">Statement </t>
    </r>
    <r>
      <rPr>
        <i/>
        <sz val="10"/>
        <color theme="1"/>
        <rFont val="Calibri Light"/>
        <family val="2"/>
        <scheme val="major"/>
      </rPr>
      <t>(ESTAMIN).</t>
    </r>
    <r>
      <rPr>
        <sz val="10"/>
        <color theme="1"/>
        <rFont val="Calibri Light"/>
        <family val="2"/>
        <scheme val="major"/>
      </rPr>
      <t xml:space="preserve">
* Las cifras han sido ajustadas a lo reportado por los Titulares Mineros al 29 de diciembre de 2025. / </t>
    </r>
    <r>
      <rPr>
        <i/>
        <sz val="10"/>
        <color theme="1"/>
        <rFont val="Calibri Light"/>
        <family val="2"/>
        <scheme val="major"/>
      </rPr>
      <t>Figures have been adjusted to those reported by the Mine Owners as of December 29, 2025.</t>
    </r>
  </si>
  <si>
    <t>BY REGION AND GENDER - November 2025</t>
  </si>
  <si>
    <t>CUADRO N° 2. SEGÚN DEPARTAMENTO Y GÉNERO - NOVIEMBRE 2025</t>
  </si>
  <si>
    <t>Cuadro N° 3. Variación Interanual del empleo - mes de noviembre</t>
  </si>
  <si>
    <t>Year-on-Year Variation - November</t>
  </si>
  <si>
    <r>
      <rPr>
        <u/>
        <sz val="10"/>
        <color theme="1"/>
        <rFont val="Calibri Light"/>
        <family val="2"/>
        <scheme val="major"/>
      </rPr>
      <t>Fuente</t>
    </r>
    <r>
      <rPr>
        <sz val="10"/>
        <color theme="1"/>
        <rFont val="Calibri Light"/>
        <family val="2"/>
        <scheme val="major"/>
      </rPr>
      <t xml:space="preserve">: Dirección General de Minería - Ministerio de Energía y Minas. / </t>
    </r>
    <r>
      <rPr>
        <i/>
        <u/>
        <sz val="10"/>
        <color theme="1"/>
        <rFont val="Calibri Light"/>
        <family val="2"/>
        <scheme val="major"/>
      </rPr>
      <t>Source</t>
    </r>
    <r>
      <rPr>
        <i/>
        <sz val="10"/>
        <color theme="1"/>
        <rFont val="Calibri Light"/>
        <family val="2"/>
        <scheme val="major"/>
      </rPr>
      <t>: General Directorate of Mining - Ministry of Energy and Mines</t>
    </r>
    <r>
      <rPr>
        <sz val="10"/>
        <color theme="1"/>
        <rFont val="Calibri Light"/>
        <family val="2"/>
        <scheme val="major"/>
      </rPr>
      <t xml:space="preserve">
- 2015-2019:  Información proporcionada por los Titulares Mineros a través de la Declaración Anual Consolidada (DAC). / </t>
    </r>
    <r>
      <rPr>
        <i/>
        <sz val="10"/>
        <color theme="1"/>
        <rFont val="Calibri Light"/>
        <family val="2"/>
        <scheme val="major"/>
      </rPr>
      <t>2015-2019: Information provided by Mining Holders through the Consolidated Annual Declaration (DAC).</t>
    </r>
    <r>
      <rPr>
        <sz val="10"/>
        <color theme="1"/>
        <rFont val="Calibri Light"/>
        <family val="2"/>
        <scheme val="major"/>
      </rPr>
      <t xml:space="preserve">
- 2020-2025:  Información proporcionada por los Titulares Mineros a través del Declaración Estadística Mensual (ESTAMIN). / </t>
    </r>
    <r>
      <rPr>
        <i/>
        <sz val="10"/>
        <color theme="1"/>
        <rFont val="Calibri Light"/>
        <family val="2"/>
        <scheme val="major"/>
      </rPr>
      <t>2020-2025: Information provided by the Mining Holders through the Monthly Statistical Statement (ESTAMIN).</t>
    </r>
    <r>
      <rPr>
        <sz val="10"/>
        <color theme="1"/>
        <rFont val="Calibri Light"/>
        <family val="2"/>
        <scheme val="major"/>
      </rPr>
      <t xml:space="preserve">
* Las cifras han sido ajustadas a lo reportado por los Titulares Mineros al 29 de diciembre de 2025. / </t>
    </r>
    <r>
      <rPr>
        <i/>
        <sz val="10"/>
        <color theme="1"/>
        <rFont val="Calibri Light"/>
        <family val="2"/>
        <scheme val="major"/>
      </rPr>
      <t>Figures have been adjusted to those reported by the Mine Owners as of December 29, 2025.</t>
    </r>
  </si>
  <si>
    <r>
      <rPr>
        <u/>
        <sz val="10"/>
        <color theme="1"/>
        <rFont val="Calibri Light"/>
        <family val="2"/>
        <scheme val="major"/>
      </rPr>
      <t>Fuente</t>
    </r>
    <r>
      <rPr>
        <sz val="10"/>
        <color theme="1"/>
        <rFont val="Calibri Light"/>
        <family val="2"/>
        <scheme val="major"/>
      </rPr>
      <t xml:space="preserve">: Dirección General de Minería - Ministerio de Energía y Minas. / </t>
    </r>
    <r>
      <rPr>
        <i/>
        <u/>
        <sz val="10"/>
        <color theme="1"/>
        <rFont val="Calibri Light"/>
        <family val="2"/>
        <scheme val="major"/>
      </rPr>
      <t>Source</t>
    </r>
    <r>
      <rPr>
        <i/>
        <sz val="10"/>
        <color theme="1"/>
        <rFont val="Calibri Light"/>
        <family val="2"/>
        <scheme val="major"/>
      </rPr>
      <t>: General Directorate of Mining - Ministry of Energy and Mines.</t>
    </r>
    <r>
      <rPr>
        <sz val="10"/>
        <color theme="1"/>
        <rFont val="Calibri Light"/>
        <family val="2"/>
        <scheme val="major"/>
      </rPr>
      <t xml:space="preserve">
 *Las cifras han sido ajustadas a lo reportado por los Titulares Mineros al 29 de diciembre de 2025. / </t>
    </r>
    <r>
      <rPr>
        <i/>
        <sz val="10"/>
        <color theme="1"/>
        <rFont val="Calibri Light"/>
        <family val="2"/>
        <scheme val="major"/>
      </rPr>
      <t>Figures have been adjusted to those reported by the Mine Owners as of December 29,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</si>
</sst>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 * #,##0.00_ ;_ * \-#,##0.00_ ;_ * &quot;-&quot;??_ ;_ @_ "/>
    <numFmt numFmtId="166" formatCode="_ * #,##0_ ;_ * \-#,##0_ ;_ * &quot;-&quot;??_ ;_ @_ "/>
    <numFmt numFmtId="167" formatCode="0.0%"/>
    <numFmt numFmtId="168" formatCode="0.000%"/>
    <numFmt numFmtId="170" formatCode="[$-1010409]##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0" tint="-0.499984740745262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i/>
      <sz val="8"/>
      <color theme="1"/>
      <name val="Calibri Light"/>
      <family val="2"/>
      <scheme val="major"/>
    </font>
    <font>
      <u/>
      <sz val="10"/>
      <color theme="1"/>
      <name val="Calibri Light"/>
      <family val="2"/>
      <scheme val="major"/>
    </font>
    <font>
      <i/>
      <u/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1"/>
      <color rgb="FF000000"/>
      <name val="Calibri"/>
      <family val="2"/>
    </font>
    <font>
      <b/>
      <sz val="10"/>
      <color rgb="FF000000"/>
      <name val="Calibri Light"/>
      <family val="2"/>
      <scheme val="major"/>
    </font>
    <font>
      <i/>
      <sz val="8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8"/>
      <color rgb="FF000000"/>
      <name val="Calibri Light"/>
      <family val="2"/>
      <scheme val="major"/>
    </font>
    <font>
      <i/>
      <sz val="10"/>
      <color rgb="FF000000"/>
      <name val="Calibri Light"/>
      <family val="2"/>
      <scheme val="major"/>
    </font>
    <font>
      <sz val="8"/>
      <name val="Calibri"/>
      <family val="2"/>
      <scheme val="minor"/>
    </font>
    <font>
      <sz val="8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0CECE"/>
        <bgColor rgb="FFC00000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/>
  </cellStyleXfs>
  <cellXfs count="11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6" fontId="4" fillId="2" borderId="0" xfId="3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3" fontId="4" fillId="2" borderId="0" xfId="3" applyNumberFormat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 applyBorder="1" applyAlignment="1">
      <alignment horizontal="center" vertical="center"/>
    </xf>
    <xf numFmtId="3" fontId="4" fillId="2" borderId="5" xfId="1" applyNumberFormat="1" applyFont="1" applyFill="1" applyBorder="1" applyAlignment="1">
      <alignment horizontal="center" vertical="center"/>
    </xf>
    <xf numFmtId="10" fontId="4" fillId="2" borderId="4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" fontId="4" fillId="2" borderId="0" xfId="0" applyNumberFormat="1" applyFont="1" applyFill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center" vertical="center" wrapText="1"/>
    </xf>
    <xf numFmtId="167" fontId="9" fillId="2" borderId="0" xfId="2" applyNumberFormat="1" applyFont="1" applyFill="1" applyBorder="1" applyAlignment="1">
      <alignment vertical="center"/>
    </xf>
    <xf numFmtId="164" fontId="9" fillId="2" borderId="0" xfId="1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 wrapText="1"/>
    </xf>
    <xf numFmtId="168" fontId="4" fillId="2" borderId="4" xfId="2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4" fillId="2" borderId="7" xfId="3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4" fillId="2" borderId="0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167" fontId="7" fillId="3" borderId="1" xfId="2" applyNumberFormat="1" applyFont="1" applyFill="1" applyBorder="1" applyAlignment="1">
      <alignment horizontal="center" vertical="center"/>
    </xf>
    <xf numFmtId="0" fontId="10" fillId="0" borderId="0" xfId="0" applyFont="1"/>
    <xf numFmtId="0" fontId="9" fillId="0" borderId="0" xfId="0" applyFont="1"/>
    <xf numFmtId="3" fontId="4" fillId="2" borderId="9" xfId="3" applyNumberFormat="1" applyFont="1" applyFill="1" applyBorder="1" applyAlignment="1">
      <alignment horizontal="center" vertical="center" wrapText="1"/>
    </xf>
    <xf numFmtId="3" fontId="4" fillId="2" borderId="10" xfId="3" applyNumberFormat="1" applyFont="1" applyFill="1" applyBorder="1" applyAlignment="1">
      <alignment horizontal="center" vertical="center" wrapText="1"/>
    </xf>
    <xf numFmtId="3" fontId="4" fillId="2" borderId="10" xfId="1" applyNumberFormat="1" applyFont="1" applyFill="1" applyBorder="1" applyAlignment="1">
      <alignment horizontal="center" vertical="center" wrapText="1"/>
    </xf>
    <xf numFmtId="3" fontId="4" fillId="2" borderId="11" xfId="3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>
      <alignment horizontal="center" vertical="center" wrapText="1"/>
    </xf>
    <xf numFmtId="167" fontId="7" fillId="3" borderId="2" xfId="0" applyNumberFormat="1" applyFont="1" applyFill="1" applyBorder="1" applyAlignment="1">
      <alignment horizontal="center" vertical="center" wrapText="1"/>
    </xf>
    <xf numFmtId="167" fontId="7" fillId="3" borderId="12" xfId="0" applyNumberFormat="1" applyFont="1" applyFill="1" applyBorder="1" applyAlignment="1">
      <alignment horizontal="center" vertical="center" wrapText="1"/>
    </xf>
    <xf numFmtId="167" fontId="4" fillId="2" borderId="0" xfId="2" applyNumberFormat="1" applyFont="1" applyFill="1" applyAlignment="1">
      <alignment vertical="center"/>
    </xf>
    <xf numFmtId="167" fontId="9" fillId="0" borderId="0" xfId="2" applyNumberFormat="1" applyFont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1" fontId="16" fillId="2" borderId="0" xfId="1" applyNumberFormat="1" applyFont="1" applyFill="1" applyBorder="1" applyAlignment="1">
      <alignment horizontal="center" vertical="center" wrapText="1"/>
    </xf>
    <xf numFmtId="1" fontId="4" fillId="2" borderId="0" xfId="1" applyNumberFormat="1" applyFont="1" applyFill="1" applyBorder="1" applyAlignment="1">
      <alignment horizontal="center" vertical="center"/>
    </xf>
    <xf numFmtId="1" fontId="7" fillId="2" borderId="4" xfId="1" applyNumberFormat="1" applyFont="1" applyFill="1" applyBorder="1" applyAlignment="1">
      <alignment horizontal="center" vertical="center"/>
    </xf>
    <xf numFmtId="170" fontId="4" fillId="2" borderId="0" xfId="0" applyNumberFormat="1" applyFont="1" applyFill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1" fontId="2" fillId="2" borderId="7" xfId="1" applyNumberFormat="1" applyFont="1" applyFill="1" applyBorder="1" applyAlignment="1">
      <alignment horizontal="center" vertical="center" wrapText="1"/>
    </xf>
    <xf numFmtId="1" fontId="16" fillId="2" borderId="7" xfId="1" applyNumberFormat="1" applyFont="1" applyFill="1" applyBorder="1" applyAlignment="1">
      <alignment horizontal="center" vertical="center" wrapText="1"/>
    </xf>
    <xf numFmtId="1" fontId="2" fillId="2" borderId="6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" fontId="2" fillId="2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7" fillId="3" borderId="3" xfId="0" applyFont="1" applyFill="1" applyBorder="1" applyAlignment="1">
      <alignment horizontal="left" vertical="center" wrapText="1"/>
    </xf>
    <xf numFmtId="17" fontId="7" fillId="5" borderId="2" xfId="4" quotePrefix="1" applyNumberFormat="1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18" fillId="6" borderId="5" xfId="4" applyFont="1" applyFill="1" applyBorder="1" applyAlignment="1">
      <alignment horizontal="left" vertical="center"/>
    </xf>
    <xf numFmtId="0" fontId="18" fillId="7" borderId="13" xfId="4" applyFont="1" applyFill="1" applyBorder="1" applyAlignment="1">
      <alignment vertical="center"/>
    </xf>
    <xf numFmtId="3" fontId="18" fillId="6" borderId="0" xfId="4" applyNumberFormat="1" applyFont="1" applyFill="1" applyAlignment="1">
      <alignment horizontal="center" vertical="center"/>
    </xf>
    <xf numFmtId="0" fontId="20" fillId="6" borderId="5" xfId="4" applyFont="1" applyFill="1" applyBorder="1" applyAlignment="1">
      <alignment horizontal="left" vertical="center"/>
    </xf>
    <xf numFmtId="3" fontId="20" fillId="6" borderId="0" xfId="4" applyNumberFormat="1" applyFont="1" applyFill="1" applyAlignment="1">
      <alignment horizontal="center" vertical="center"/>
    </xf>
    <xf numFmtId="0" fontId="20" fillId="0" borderId="5" xfId="4" applyFont="1" applyBorder="1" applyAlignment="1">
      <alignment horizontal="left" vertical="center"/>
    </xf>
    <xf numFmtId="3" fontId="20" fillId="0" borderId="0" xfId="4" applyNumberFormat="1" applyFont="1" applyAlignment="1">
      <alignment horizontal="center" vertical="center"/>
    </xf>
    <xf numFmtId="0" fontId="18" fillId="0" borderId="5" xfId="4" applyFont="1" applyBorder="1" applyAlignment="1">
      <alignment horizontal="left" vertical="center"/>
    </xf>
    <xf numFmtId="3" fontId="18" fillId="0" borderId="0" xfId="4" applyNumberFormat="1" applyFont="1" applyAlignment="1">
      <alignment horizontal="center" vertical="center"/>
    </xf>
    <xf numFmtId="3" fontId="18" fillId="7" borderId="14" xfId="4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17" fontId="7" fillId="5" borderId="12" xfId="4" quotePrefix="1" applyNumberFormat="1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/>
    </xf>
    <xf numFmtId="3" fontId="7" fillId="3" borderId="12" xfId="0" applyNumberFormat="1" applyFont="1" applyFill="1" applyBorder="1" applyAlignment="1">
      <alignment horizontal="center" vertical="center"/>
    </xf>
    <xf numFmtId="3" fontId="18" fillId="6" borderId="0" xfId="4" applyNumberFormat="1" applyFont="1" applyFill="1" applyBorder="1" applyAlignment="1">
      <alignment horizontal="center" vertical="center"/>
    </xf>
    <xf numFmtId="3" fontId="20" fillId="6" borderId="0" xfId="4" applyNumberFormat="1" applyFont="1" applyFill="1" applyBorder="1" applyAlignment="1">
      <alignment horizontal="center" vertical="center"/>
    </xf>
    <xf numFmtId="3" fontId="20" fillId="0" borderId="0" xfId="4" applyNumberFormat="1" applyFont="1" applyBorder="1" applyAlignment="1">
      <alignment horizontal="center" vertical="center"/>
    </xf>
    <xf numFmtId="3" fontId="18" fillId="0" borderId="0" xfId="4" applyNumberFormat="1" applyFont="1" applyBorder="1" applyAlignment="1">
      <alignment horizontal="center" vertical="center"/>
    </xf>
    <xf numFmtId="17" fontId="4" fillId="2" borderId="8" xfId="0" applyNumberFormat="1" applyFont="1" applyFill="1" applyBorder="1" applyAlignment="1">
      <alignment horizontal="center" vertical="center"/>
    </xf>
    <xf numFmtId="17" fontId="4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</cellXfs>
  <cellStyles count="5">
    <cellStyle name="Millares" xfId="1" builtinId="3"/>
    <cellStyle name="Millares 2 3" xfId="3" xr:uid="{8BD72E7F-9B9C-4B5D-BC3B-26BA9194B12E}"/>
    <cellStyle name="Normal" xfId="0" builtinId="0"/>
    <cellStyle name="Normal 3 2 3" xfId="4" xr:uid="{D1256459-344B-4693-99A9-C01E4E586D4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64AB6-D65F-4202-854C-9C5C83F147EC}">
  <sheetPr>
    <tabColor rgb="FFC00000"/>
  </sheetPr>
  <dimension ref="C2:R77"/>
  <sheetViews>
    <sheetView showGridLines="0" view="pageBreakPreview" zoomScaleNormal="100" zoomScaleSheetLayoutView="100" workbookViewId="0">
      <selection activeCell="C76" sqref="C76"/>
    </sheetView>
  </sheetViews>
  <sheetFormatPr baseColWidth="10" defaultColWidth="11.44140625" defaultRowHeight="13.8" x14ac:dyDescent="0.3"/>
  <cols>
    <col min="1" max="2" width="3.6640625" style="4" customWidth="1"/>
    <col min="3" max="3" width="12.109375" style="4" customWidth="1"/>
    <col min="4" max="6" width="18.5546875" style="4" customWidth="1"/>
    <col min="7" max="7" width="14" style="4" customWidth="1"/>
    <col min="8" max="8" width="15" style="4" customWidth="1"/>
    <col min="9" max="10" width="14" style="4" customWidth="1"/>
    <col min="11" max="11" width="19.109375" style="4" customWidth="1"/>
    <col min="12" max="12" width="10.44140625" style="4" customWidth="1"/>
    <col min="13" max="13" width="14" style="5" customWidth="1"/>
    <col min="14" max="16" width="14" style="4" customWidth="1"/>
    <col min="17" max="17" width="3.33203125" style="4" customWidth="1"/>
    <col min="18" max="16384" width="11.44140625" style="4"/>
  </cols>
  <sheetData>
    <row r="2" spans="3:18" x14ac:dyDescent="0.3">
      <c r="C2" s="1"/>
      <c r="D2" s="2"/>
      <c r="E2" s="2"/>
      <c r="F2" s="1"/>
      <c r="G2" s="3"/>
      <c r="H2" s="3"/>
    </row>
    <row r="3" spans="3:18" ht="17.25" customHeight="1" x14ac:dyDescent="0.3">
      <c r="C3" s="102" t="s">
        <v>0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6"/>
    </row>
    <row r="4" spans="3:18" ht="15" customHeight="1" x14ac:dyDescent="0.3">
      <c r="C4" s="103" t="s">
        <v>1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7"/>
    </row>
    <row r="5" spans="3:18" x14ac:dyDescent="0.3">
      <c r="C5" s="8"/>
      <c r="D5" s="8"/>
      <c r="E5" s="8"/>
      <c r="F5" s="8"/>
      <c r="G5" s="3"/>
      <c r="H5" s="3"/>
    </row>
    <row r="6" spans="3:18" ht="15" customHeight="1" x14ac:dyDescent="0.3">
      <c r="C6" s="100" t="s">
        <v>2</v>
      </c>
      <c r="D6" s="100"/>
      <c r="E6" s="100"/>
      <c r="F6" s="100"/>
      <c r="H6" s="10" t="s">
        <v>107</v>
      </c>
      <c r="I6" s="11"/>
      <c r="J6" s="11"/>
      <c r="L6" s="12"/>
      <c r="N6" s="13"/>
      <c r="O6" s="13"/>
      <c r="P6" s="13"/>
      <c r="Q6" s="13"/>
    </row>
    <row r="7" spans="3:18" ht="15" customHeight="1" x14ac:dyDescent="0.3">
      <c r="C7" s="104" t="s">
        <v>3</v>
      </c>
      <c r="D7" s="105"/>
      <c r="E7" s="105"/>
      <c r="F7" s="9"/>
      <c r="H7" s="14" t="s">
        <v>106</v>
      </c>
      <c r="I7" s="11"/>
      <c r="J7" s="11"/>
      <c r="L7" s="12"/>
      <c r="N7" s="13"/>
      <c r="O7" s="13"/>
      <c r="P7" s="13"/>
      <c r="Q7" s="13"/>
    </row>
    <row r="8" spans="3:18" ht="15" customHeight="1" x14ac:dyDescent="0.3">
      <c r="C8" s="8"/>
      <c r="D8" s="8"/>
      <c r="E8" s="8"/>
      <c r="F8" s="8"/>
      <c r="H8" s="11"/>
      <c r="I8" s="11"/>
      <c r="J8" s="11"/>
      <c r="L8" s="12"/>
      <c r="N8" s="13"/>
      <c r="O8" s="13"/>
      <c r="P8" s="13"/>
      <c r="Q8" s="13"/>
    </row>
    <row r="9" spans="3:18" ht="37.799999999999997" x14ac:dyDescent="0.3">
      <c r="C9" s="15" t="s">
        <v>4</v>
      </c>
      <c r="D9" s="16" t="s">
        <v>5</v>
      </c>
      <c r="E9" s="16" t="s">
        <v>6</v>
      </c>
      <c r="F9" s="15" t="s">
        <v>7</v>
      </c>
      <c r="H9" s="17" t="s">
        <v>8</v>
      </c>
      <c r="I9" s="18" t="s">
        <v>9</v>
      </c>
      <c r="J9" s="18" t="s">
        <v>10</v>
      </c>
      <c r="K9" s="19" t="s">
        <v>11</v>
      </c>
      <c r="L9" s="20" t="s">
        <v>12</v>
      </c>
      <c r="M9" s="21"/>
      <c r="N9" s="13"/>
      <c r="O9" s="13"/>
      <c r="P9" s="13"/>
      <c r="Q9" s="13"/>
    </row>
    <row r="10" spans="3:18" ht="14.4" x14ac:dyDescent="0.3">
      <c r="C10" s="22">
        <v>2015</v>
      </c>
      <c r="D10" s="23">
        <v>74023</v>
      </c>
      <c r="E10" s="23">
        <v>109334</v>
      </c>
      <c r="F10" s="24">
        <f t="shared" ref="F10:F31" si="0">+D10+E10</f>
        <v>183357</v>
      </c>
      <c r="G10" s="5"/>
      <c r="H10" s="22" t="s">
        <v>13</v>
      </c>
      <c r="I10" s="25">
        <v>43577</v>
      </c>
      <c r="J10" s="25">
        <v>3220</v>
      </c>
      <c r="K10" s="26">
        <f t="shared" ref="K10:K29" si="1">+I10+J10</f>
        <v>46797</v>
      </c>
      <c r="L10" s="27">
        <f>K10/$K$34</f>
        <v>0.1631666114607486</v>
      </c>
      <c r="M10" s="28"/>
      <c r="P10" s="13"/>
      <c r="Q10" s="13"/>
    </row>
    <row r="11" spans="3:18" ht="14.4" x14ac:dyDescent="0.3">
      <c r="C11" s="22">
        <v>2016</v>
      </c>
      <c r="D11" s="23">
        <v>75038</v>
      </c>
      <c r="E11" s="23">
        <v>97626</v>
      </c>
      <c r="F11" s="24">
        <f t="shared" si="0"/>
        <v>172664</v>
      </c>
      <c r="G11" s="5"/>
      <c r="H11" s="22" t="s">
        <v>14</v>
      </c>
      <c r="I11" s="25">
        <v>22441</v>
      </c>
      <c r="J11" s="25">
        <v>2799</v>
      </c>
      <c r="K11" s="26">
        <f t="shared" si="1"/>
        <v>25240</v>
      </c>
      <c r="L11" s="27">
        <f t="shared" ref="L11:L33" si="2">K11/$K$34</f>
        <v>8.8004044559892608E-2</v>
      </c>
      <c r="M11" s="28"/>
      <c r="P11" s="13"/>
      <c r="Q11" s="13"/>
    </row>
    <row r="12" spans="3:18" ht="14.4" x14ac:dyDescent="0.3">
      <c r="C12" s="22">
        <v>2017</v>
      </c>
      <c r="D12" s="23">
        <v>80588</v>
      </c>
      <c r="E12" s="23">
        <v>102104</v>
      </c>
      <c r="F12" s="24">
        <f t="shared" si="0"/>
        <v>182692</v>
      </c>
      <c r="G12" s="5"/>
      <c r="H12" s="22" t="s">
        <v>15</v>
      </c>
      <c r="I12" s="25">
        <v>22626</v>
      </c>
      <c r="J12" s="25">
        <v>1090</v>
      </c>
      <c r="K12" s="26">
        <f t="shared" si="1"/>
        <v>23716</v>
      </c>
      <c r="L12" s="27">
        <f t="shared" si="2"/>
        <v>8.2690329666498141E-2</v>
      </c>
      <c r="M12" s="28"/>
      <c r="N12" s="13"/>
      <c r="O12" s="13"/>
      <c r="P12" s="13"/>
      <c r="Q12" s="13"/>
      <c r="R12" s="13"/>
    </row>
    <row r="13" spans="3:18" ht="14.4" x14ac:dyDescent="0.3">
      <c r="C13" s="22">
        <v>2018</v>
      </c>
      <c r="D13" s="23">
        <v>86808</v>
      </c>
      <c r="E13" s="23">
        <v>109061</v>
      </c>
      <c r="F13" s="24">
        <f t="shared" si="0"/>
        <v>195869</v>
      </c>
      <c r="G13" s="5"/>
      <c r="H13" s="22" t="s">
        <v>16</v>
      </c>
      <c r="I13" s="25">
        <v>21250</v>
      </c>
      <c r="J13" s="25">
        <v>1094</v>
      </c>
      <c r="K13" s="26">
        <f t="shared" si="1"/>
        <v>22344</v>
      </c>
      <c r="L13" s="27">
        <f t="shared" si="2"/>
        <v>7.7906591586618085E-2</v>
      </c>
      <c r="M13" s="28"/>
      <c r="N13" s="13"/>
      <c r="O13" s="13"/>
      <c r="P13" s="13"/>
      <c r="Q13" s="13"/>
      <c r="R13" s="13"/>
    </row>
    <row r="14" spans="3:18" ht="14.4" x14ac:dyDescent="0.3">
      <c r="C14" s="29">
        <v>2019</v>
      </c>
      <c r="D14" s="23">
        <v>83216</v>
      </c>
      <c r="E14" s="23">
        <v>98328</v>
      </c>
      <c r="F14" s="24">
        <f t="shared" si="0"/>
        <v>181544</v>
      </c>
      <c r="G14" s="5"/>
      <c r="H14" s="22" t="s">
        <v>20</v>
      </c>
      <c r="I14" s="25">
        <v>20030</v>
      </c>
      <c r="J14" s="25">
        <v>2170</v>
      </c>
      <c r="K14" s="26">
        <f t="shared" si="1"/>
        <v>22200</v>
      </c>
      <c r="L14" s="27">
        <f t="shared" si="2"/>
        <v>7.7404508289604435E-2</v>
      </c>
      <c r="M14" s="28"/>
      <c r="N14" s="13"/>
      <c r="O14" s="13"/>
      <c r="P14" s="13"/>
      <c r="Q14" s="13"/>
      <c r="R14" s="13"/>
    </row>
    <row r="15" spans="3:18" ht="14.4" x14ac:dyDescent="0.3">
      <c r="C15" s="29">
        <v>2020</v>
      </c>
      <c r="D15" s="23">
        <v>62178.25</v>
      </c>
      <c r="E15" s="23">
        <v>115970.91666666667</v>
      </c>
      <c r="F15" s="24">
        <f t="shared" si="0"/>
        <v>178149.16666666669</v>
      </c>
      <c r="G15" s="5"/>
      <c r="H15" s="22" t="s">
        <v>17</v>
      </c>
      <c r="I15" s="25">
        <v>19581</v>
      </c>
      <c r="J15" s="25">
        <v>1524</v>
      </c>
      <c r="K15" s="26">
        <f t="shared" si="1"/>
        <v>21105</v>
      </c>
      <c r="L15" s="27">
        <f t="shared" si="2"/>
        <v>7.3586583218563137E-2</v>
      </c>
      <c r="M15" s="28"/>
      <c r="N15" s="13"/>
      <c r="O15" s="13"/>
      <c r="P15" s="13"/>
      <c r="Q15" s="13"/>
      <c r="R15" s="13"/>
    </row>
    <row r="16" spans="3:18" ht="14.4" x14ac:dyDescent="0.3">
      <c r="C16" s="22">
        <v>2021</v>
      </c>
      <c r="D16" s="23">
        <v>64650.833333333336</v>
      </c>
      <c r="E16" s="23">
        <v>152669.83333333334</v>
      </c>
      <c r="F16" s="24">
        <f t="shared" si="0"/>
        <v>217320.66666666669</v>
      </c>
      <c r="G16" s="5"/>
      <c r="H16" s="22" t="s">
        <v>18</v>
      </c>
      <c r="I16" s="25">
        <v>18919</v>
      </c>
      <c r="J16" s="25">
        <v>1806</v>
      </c>
      <c r="K16" s="26">
        <f t="shared" si="1"/>
        <v>20725</v>
      </c>
      <c r="L16" s="27">
        <f t="shared" si="2"/>
        <v>7.2261641184777112E-2</v>
      </c>
      <c r="M16" s="28"/>
      <c r="N16" s="23"/>
      <c r="O16" s="13"/>
      <c r="P16" s="13"/>
      <c r="Q16" s="13"/>
      <c r="R16" s="13"/>
    </row>
    <row r="17" spans="3:18" ht="14.4" x14ac:dyDescent="0.3">
      <c r="C17" s="22">
        <v>2022</v>
      </c>
      <c r="D17" s="23">
        <v>69021.083333333343</v>
      </c>
      <c r="E17" s="23">
        <v>163168.5</v>
      </c>
      <c r="F17" s="24">
        <f t="shared" si="0"/>
        <v>232189.58333333334</v>
      </c>
      <c r="G17" s="5"/>
      <c r="H17" s="22" t="s">
        <v>21</v>
      </c>
      <c r="I17" s="25">
        <v>16005</v>
      </c>
      <c r="J17" s="25">
        <v>1827</v>
      </c>
      <c r="K17" s="26">
        <f t="shared" si="1"/>
        <v>17832</v>
      </c>
      <c r="L17" s="27">
        <f t="shared" si="2"/>
        <v>6.217464828019037E-2</v>
      </c>
      <c r="M17" s="28"/>
      <c r="N17" s="23"/>
      <c r="O17" s="13"/>
      <c r="P17" s="13"/>
      <c r="Q17" s="13"/>
      <c r="R17" s="13"/>
    </row>
    <row r="18" spans="3:18" ht="14.4" x14ac:dyDescent="0.3">
      <c r="C18" s="22">
        <v>2023</v>
      </c>
      <c r="D18" s="23">
        <v>70795.166666666672</v>
      </c>
      <c r="E18" s="23">
        <v>155441.66666666666</v>
      </c>
      <c r="F18" s="24">
        <f t="shared" si="0"/>
        <v>226236.83333333331</v>
      </c>
      <c r="G18" s="30"/>
      <c r="H18" s="22" t="s">
        <v>19</v>
      </c>
      <c r="I18" s="25">
        <v>15711</v>
      </c>
      <c r="J18" s="25">
        <v>1433</v>
      </c>
      <c r="K18" s="26">
        <f t="shared" si="1"/>
        <v>17144</v>
      </c>
      <c r="L18" s="27">
        <f t="shared" si="2"/>
        <v>5.9775805861125152E-2</v>
      </c>
      <c r="M18" s="28"/>
      <c r="N18" s="23"/>
      <c r="O18" s="23"/>
      <c r="P18" s="13"/>
      <c r="Q18" s="13"/>
      <c r="R18" s="13"/>
    </row>
    <row r="19" spans="3:18" ht="14.4" x14ac:dyDescent="0.3">
      <c r="C19" s="22">
        <v>2024</v>
      </c>
      <c r="D19" s="23">
        <v>73280.916666666672</v>
      </c>
      <c r="E19" s="23">
        <v>166358.58333333334</v>
      </c>
      <c r="F19" s="24">
        <f t="shared" si="0"/>
        <v>239639.5</v>
      </c>
      <c r="G19" s="30"/>
      <c r="H19" s="22" t="s">
        <v>22</v>
      </c>
      <c r="I19" s="25">
        <v>14134</v>
      </c>
      <c r="J19" s="25">
        <v>1181</v>
      </c>
      <c r="K19" s="26">
        <f t="shared" si="1"/>
        <v>15315</v>
      </c>
      <c r="L19" s="27">
        <f t="shared" si="2"/>
        <v>5.3398650651139273E-2</v>
      </c>
      <c r="M19" s="28"/>
      <c r="N19" s="23"/>
      <c r="O19" s="23"/>
      <c r="P19" s="13"/>
      <c r="Q19" s="13"/>
      <c r="R19" s="13"/>
    </row>
    <row r="20" spans="3:18" ht="14.4" x14ac:dyDescent="0.3">
      <c r="C20" s="31" t="s">
        <v>23</v>
      </c>
      <c r="D20" s="32">
        <f>AVERAGE(D21:D32)</f>
        <v>75268.545454545456</v>
      </c>
      <c r="E20" s="32">
        <f>AVERAGE(E21:E32)</f>
        <v>187040.81818181818</v>
      </c>
      <c r="F20" s="33">
        <f>+D20+E20</f>
        <v>262309.36363636365</v>
      </c>
      <c r="G20" s="34"/>
      <c r="H20" s="22" t="s">
        <v>24</v>
      </c>
      <c r="I20" s="25">
        <v>11682</v>
      </c>
      <c r="J20" s="25">
        <v>2653</v>
      </c>
      <c r="K20" s="26">
        <f t="shared" si="1"/>
        <v>14335</v>
      </c>
      <c r="L20" s="27">
        <f t="shared" si="2"/>
        <v>4.9981694879796375E-2</v>
      </c>
      <c r="M20" s="28"/>
      <c r="N20" s="13"/>
      <c r="O20" s="13"/>
      <c r="P20" s="13"/>
      <c r="Q20" s="13"/>
      <c r="R20" s="13"/>
    </row>
    <row r="21" spans="3:18" ht="14.4" x14ac:dyDescent="0.3">
      <c r="C21" s="22" t="s">
        <v>87</v>
      </c>
      <c r="D21" s="23">
        <v>73349</v>
      </c>
      <c r="E21" s="23">
        <v>173656</v>
      </c>
      <c r="F21" s="24">
        <f t="shared" si="0"/>
        <v>247005</v>
      </c>
      <c r="G21" s="34"/>
      <c r="H21" s="22" t="s">
        <v>26</v>
      </c>
      <c r="I21" s="25">
        <v>7767</v>
      </c>
      <c r="J21" s="25">
        <v>740</v>
      </c>
      <c r="K21" s="26">
        <f t="shared" si="1"/>
        <v>8507</v>
      </c>
      <c r="L21" s="27">
        <f t="shared" si="2"/>
        <v>2.9661268108993916E-2</v>
      </c>
      <c r="M21" s="23"/>
      <c r="N21" s="13"/>
      <c r="O21" s="13"/>
      <c r="P21" s="13"/>
      <c r="Q21" s="13"/>
      <c r="R21" s="13"/>
    </row>
    <row r="22" spans="3:18" ht="14.4" x14ac:dyDescent="0.3">
      <c r="C22" s="22" t="s">
        <v>86</v>
      </c>
      <c r="D22" s="23">
        <v>72437</v>
      </c>
      <c r="E22" s="23">
        <v>165404</v>
      </c>
      <c r="F22" s="24">
        <f t="shared" si="0"/>
        <v>237841</v>
      </c>
      <c r="G22" s="34"/>
      <c r="H22" s="22" t="s">
        <v>25</v>
      </c>
      <c r="I22" s="25">
        <v>8157</v>
      </c>
      <c r="J22" s="25">
        <v>280</v>
      </c>
      <c r="K22" s="26">
        <f t="shared" si="1"/>
        <v>8437</v>
      </c>
      <c r="L22" s="27">
        <f t="shared" si="2"/>
        <v>2.9417199839612281E-2</v>
      </c>
      <c r="M22" s="23"/>
      <c r="N22" s="23"/>
      <c r="O22" s="23"/>
      <c r="P22" s="13"/>
      <c r="Q22" s="13"/>
      <c r="R22" s="13"/>
    </row>
    <row r="23" spans="3:18" ht="14.4" x14ac:dyDescent="0.3">
      <c r="C23" s="22" t="s">
        <v>88</v>
      </c>
      <c r="D23" s="23">
        <v>74460</v>
      </c>
      <c r="E23" s="23">
        <v>172377</v>
      </c>
      <c r="F23" s="24">
        <f t="shared" si="0"/>
        <v>246837</v>
      </c>
      <c r="G23" s="34"/>
      <c r="H23" s="22" t="s">
        <v>27</v>
      </c>
      <c r="I23" s="25">
        <v>6136</v>
      </c>
      <c r="J23" s="25">
        <v>539</v>
      </c>
      <c r="K23" s="26">
        <f t="shared" si="1"/>
        <v>6675</v>
      </c>
      <c r="L23" s="27">
        <f t="shared" si="2"/>
        <v>2.3273652830320252E-2</v>
      </c>
      <c r="M23" s="28"/>
      <c r="N23" s="23"/>
      <c r="O23" s="13"/>
      <c r="P23" s="13"/>
      <c r="Q23" s="13"/>
      <c r="R23" s="13"/>
    </row>
    <row r="24" spans="3:18" ht="14.4" x14ac:dyDescent="0.3">
      <c r="C24" s="22" t="s">
        <v>89</v>
      </c>
      <c r="D24" s="23">
        <v>75746</v>
      </c>
      <c r="E24" s="23">
        <v>180705</v>
      </c>
      <c r="F24" s="24">
        <f t="shared" si="0"/>
        <v>256451</v>
      </c>
      <c r="G24" s="35"/>
      <c r="H24" s="22" t="s">
        <v>28</v>
      </c>
      <c r="I24" s="25">
        <v>6050</v>
      </c>
      <c r="J24" s="25">
        <v>435</v>
      </c>
      <c r="K24" s="26">
        <f t="shared" si="1"/>
        <v>6485</v>
      </c>
      <c r="L24" s="27">
        <f t="shared" si="2"/>
        <v>2.261118181342724E-2</v>
      </c>
      <c r="M24" s="28"/>
      <c r="N24" s="13"/>
      <c r="O24" s="13"/>
      <c r="P24" s="13"/>
      <c r="Q24" s="13"/>
      <c r="R24" s="13"/>
    </row>
    <row r="25" spans="3:18" ht="14.4" x14ac:dyDescent="0.3">
      <c r="C25" s="22" t="s">
        <v>90</v>
      </c>
      <c r="D25" s="23">
        <v>75169</v>
      </c>
      <c r="E25" s="23">
        <v>183129</v>
      </c>
      <c r="F25" s="24">
        <f t="shared" si="0"/>
        <v>258298</v>
      </c>
      <c r="G25" s="34"/>
      <c r="H25" s="22" t="s">
        <v>31</v>
      </c>
      <c r="I25" s="25">
        <v>3332</v>
      </c>
      <c r="J25" s="25">
        <v>394</v>
      </c>
      <c r="K25" s="26">
        <f t="shared" si="1"/>
        <v>3726</v>
      </c>
      <c r="L25" s="27">
        <f t="shared" si="2"/>
        <v>1.2991405310228204E-2</v>
      </c>
      <c r="M25" s="28"/>
      <c r="N25" s="13"/>
      <c r="O25" s="13"/>
      <c r="P25" s="13"/>
      <c r="Q25" s="13"/>
      <c r="R25" s="13"/>
    </row>
    <row r="26" spans="3:18" ht="14.4" x14ac:dyDescent="0.3">
      <c r="C26" s="22" t="s">
        <v>91</v>
      </c>
      <c r="D26" s="23">
        <v>77190</v>
      </c>
      <c r="E26" s="23">
        <v>181985</v>
      </c>
      <c r="F26" s="24">
        <f t="shared" si="0"/>
        <v>259175</v>
      </c>
      <c r="G26" s="34"/>
      <c r="H26" s="22" t="s">
        <v>29</v>
      </c>
      <c r="I26" s="25">
        <v>2997</v>
      </c>
      <c r="J26" s="25">
        <v>282</v>
      </c>
      <c r="K26" s="26">
        <f t="shared" si="1"/>
        <v>3279</v>
      </c>
      <c r="L26" s="27">
        <f t="shared" si="2"/>
        <v>1.143285507574833E-2</v>
      </c>
      <c r="M26" s="28"/>
      <c r="N26" s="13"/>
      <c r="O26" s="23"/>
    </row>
    <row r="27" spans="3:18" ht="14.4" x14ac:dyDescent="0.3">
      <c r="C27" s="22" t="s">
        <v>92</v>
      </c>
      <c r="D27" s="23">
        <v>75215</v>
      </c>
      <c r="E27" s="23">
        <v>188961</v>
      </c>
      <c r="F27" s="24">
        <f t="shared" si="0"/>
        <v>264176</v>
      </c>
      <c r="G27" s="34"/>
      <c r="H27" s="22" t="s">
        <v>32</v>
      </c>
      <c r="I27" s="25">
        <v>1301</v>
      </c>
      <c r="J27" s="25">
        <v>153</v>
      </c>
      <c r="K27" s="26">
        <f t="shared" si="1"/>
        <v>1454</v>
      </c>
      <c r="L27" s="27">
        <f t="shared" si="2"/>
        <v>5.0696466240128307E-3</v>
      </c>
      <c r="M27" s="4"/>
      <c r="N27" s="13"/>
      <c r="O27" s="23"/>
    </row>
    <row r="28" spans="3:18" ht="14.4" x14ac:dyDescent="0.3">
      <c r="C28" s="22" t="s">
        <v>93</v>
      </c>
      <c r="D28" s="23">
        <v>76155</v>
      </c>
      <c r="E28" s="23">
        <v>195528</v>
      </c>
      <c r="F28" s="24">
        <f t="shared" si="0"/>
        <v>271683</v>
      </c>
      <c r="G28" s="34"/>
      <c r="H28" s="22" t="s">
        <v>33</v>
      </c>
      <c r="I28" s="25">
        <v>1199</v>
      </c>
      <c r="J28" s="25">
        <v>157</v>
      </c>
      <c r="K28" s="26">
        <f t="shared" si="1"/>
        <v>1356</v>
      </c>
      <c r="L28" s="27">
        <f t="shared" si="2"/>
        <v>4.7279510468785412E-3</v>
      </c>
      <c r="M28" s="28"/>
      <c r="N28" s="23"/>
      <c r="O28" s="36"/>
    </row>
    <row r="29" spans="3:18" ht="14.4" x14ac:dyDescent="0.3">
      <c r="C29" s="22" t="s">
        <v>94</v>
      </c>
      <c r="D29" s="23">
        <v>75277</v>
      </c>
      <c r="E29" s="23">
        <v>201181</v>
      </c>
      <c r="F29" s="24">
        <f t="shared" si="0"/>
        <v>276458</v>
      </c>
      <c r="G29" s="35"/>
      <c r="H29" s="22" t="s">
        <v>34</v>
      </c>
      <c r="I29" s="25">
        <v>67</v>
      </c>
      <c r="J29" s="25">
        <v>4</v>
      </c>
      <c r="K29" s="26">
        <f t="shared" si="1"/>
        <v>71</v>
      </c>
      <c r="L29" s="27">
        <f t="shared" si="2"/>
        <v>2.4755495894423037E-4</v>
      </c>
      <c r="M29" s="28"/>
      <c r="O29" s="36"/>
      <c r="Q29" s="5"/>
    </row>
    <row r="30" spans="3:18" ht="14.4" x14ac:dyDescent="0.3">
      <c r="C30" s="22" t="s">
        <v>95</v>
      </c>
      <c r="D30" s="23">
        <v>76523</v>
      </c>
      <c r="E30" s="23">
        <v>204151</v>
      </c>
      <c r="F30" s="24">
        <f t="shared" si="0"/>
        <v>280674</v>
      </c>
      <c r="G30" s="35"/>
      <c r="H30" s="22" t="s">
        <v>36</v>
      </c>
      <c r="I30" s="25">
        <v>16</v>
      </c>
      <c r="J30" s="25">
        <v>6</v>
      </c>
      <c r="K30" s="26">
        <f>+I30+J30</f>
        <v>22</v>
      </c>
      <c r="L30" s="37">
        <f t="shared" si="2"/>
        <v>7.6707170377085483E-5</v>
      </c>
      <c r="M30" s="28"/>
      <c r="O30" s="36"/>
      <c r="Q30" s="5"/>
    </row>
    <row r="31" spans="3:18" ht="14.4" x14ac:dyDescent="0.3">
      <c r="C31" s="22" t="s">
        <v>96</v>
      </c>
      <c r="D31" s="23">
        <v>76433</v>
      </c>
      <c r="E31" s="23">
        <v>210372</v>
      </c>
      <c r="F31" s="24">
        <f t="shared" si="0"/>
        <v>286805</v>
      </c>
      <c r="G31" s="35"/>
      <c r="H31" s="22" t="s">
        <v>38</v>
      </c>
      <c r="I31" s="25">
        <v>8</v>
      </c>
      <c r="J31" s="25">
        <v>8</v>
      </c>
      <c r="K31" s="26">
        <f>+I31+J31</f>
        <v>16</v>
      </c>
      <c r="L31" s="37">
        <f t="shared" si="2"/>
        <v>5.5787033001516707E-5</v>
      </c>
      <c r="M31" s="28"/>
      <c r="O31" s="36"/>
      <c r="Q31" s="5"/>
    </row>
    <row r="32" spans="3:18" ht="14.4" x14ac:dyDescent="0.3">
      <c r="C32" s="38" t="s">
        <v>97</v>
      </c>
      <c r="D32" s="39" t="s">
        <v>30</v>
      </c>
      <c r="E32" s="39" t="s">
        <v>30</v>
      </c>
      <c r="F32" s="40" t="s">
        <v>30</v>
      </c>
      <c r="G32" s="35"/>
      <c r="H32" s="22" t="s">
        <v>37</v>
      </c>
      <c r="I32" s="25">
        <v>14</v>
      </c>
      <c r="J32" s="25">
        <v>0</v>
      </c>
      <c r="K32" s="26">
        <f>+I32+J32</f>
        <v>14</v>
      </c>
      <c r="L32" s="37">
        <f t="shared" si="2"/>
        <v>4.8813653876327122E-5</v>
      </c>
      <c r="M32" s="28"/>
      <c r="O32" s="36"/>
      <c r="Q32" s="5"/>
    </row>
    <row r="33" spans="3:17" ht="14.4" x14ac:dyDescent="0.3">
      <c r="C33" s="89"/>
      <c r="D33" s="23"/>
      <c r="E33" s="23"/>
      <c r="F33" s="42"/>
      <c r="G33" s="35"/>
      <c r="H33" s="22" t="s">
        <v>35</v>
      </c>
      <c r="I33" s="25">
        <v>6</v>
      </c>
      <c r="J33" s="25">
        <v>4</v>
      </c>
      <c r="K33" s="26">
        <f>+I33+J33</f>
        <v>10</v>
      </c>
      <c r="L33" s="37">
        <f t="shared" si="2"/>
        <v>3.4866895625947945E-5</v>
      </c>
      <c r="M33" s="28"/>
      <c r="O33" s="36"/>
      <c r="Q33" s="5"/>
    </row>
    <row r="34" spans="3:17" ht="14.4" x14ac:dyDescent="0.3">
      <c r="C34" s="41"/>
      <c r="D34" s="23"/>
      <c r="E34" s="23"/>
      <c r="F34" s="42"/>
      <c r="G34" s="35"/>
      <c r="H34" s="44" t="s">
        <v>7</v>
      </c>
      <c r="I34" s="45">
        <f>+SUM(I10:I33)</f>
        <v>263006</v>
      </c>
      <c r="J34" s="45">
        <f>+SUM(J10:J33)</f>
        <v>23799</v>
      </c>
      <c r="K34" s="46">
        <f>+SUM(K10:K33)</f>
        <v>286805</v>
      </c>
      <c r="L34" s="47">
        <f ca="1">SUM(L10:L34)</f>
        <v>1</v>
      </c>
      <c r="M34" s="28"/>
      <c r="O34" s="36"/>
      <c r="Q34" s="5"/>
    </row>
    <row r="35" spans="3:17" ht="15.6" x14ac:dyDescent="0.3">
      <c r="C35" s="106" t="s">
        <v>108</v>
      </c>
      <c r="D35" s="106"/>
      <c r="E35" s="106"/>
      <c r="F35" s="106"/>
      <c r="G35" s="34"/>
      <c r="M35" s="28"/>
      <c r="O35" s="36"/>
      <c r="Q35" s="5"/>
    </row>
    <row r="36" spans="3:17" ht="14.4" x14ac:dyDescent="0.25">
      <c r="C36" s="48" t="s">
        <v>109</v>
      </c>
      <c r="G36" s="35"/>
      <c r="M36" s="28"/>
      <c r="O36" s="36"/>
      <c r="Q36" s="5"/>
    </row>
    <row r="37" spans="3:17" ht="14.4" x14ac:dyDescent="0.3">
      <c r="G37" s="35"/>
      <c r="H37" s="49"/>
      <c r="I37" s="49"/>
      <c r="J37" s="49"/>
      <c r="K37" s="49"/>
      <c r="L37" s="49"/>
      <c r="M37" s="28"/>
      <c r="O37" s="36"/>
      <c r="Q37" s="5"/>
    </row>
    <row r="38" spans="3:17" ht="15.75" customHeight="1" x14ac:dyDescent="0.3">
      <c r="C38" s="98">
        <v>45597</v>
      </c>
      <c r="D38" s="50">
        <v>74752</v>
      </c>
      <c r="E38" s="51">
        <v>172480</v>
      </c>
      <c r="F38" s="52">
        <f>+D38+E38</f>
        <v>247232</v>
      </c>
      <c r="G38" s="35"/>
      <c r="M38" s="36"/>
      <c r="O38" s="36"/>
      <c r="Q38" s="5"/>
    </row>
    <row r="39" spans="3:17" ht="15.75" customHeight="1" x14ac:dyDescent="0.3">
      <c r="C39" s="99">
        <v>45962</v>
      </c>
      <c r="D39" s="23">
        <v>76433</v>
      </c>
      <c r="E39" s="53">
        <v>210372</v>
      </c>
      <c r="F39" s="54">
        <f>+D39+E39</f>
        <v>286805</v>
      </c>
      <c r="G39" s="35"/>
      <c r="M39" s="36"/>
      <c r="O39" s="36"/>
      <c r="Q39" s="5"/>
    </row>
    <row r="40" spans="3:17" ht="15.75" customHeight="1" x14ac:dyDescent="0.3">
      <c r="C40" s="20" t="s">
        <v>39</v>
      </c>
      <c r="D40" s="55">
        <f>+D39/D38-1</f>
        <v>2.2487692636986356E-2</v>
      </c>
      <c r="E40" s="56">
        <f>+E39/E38-1</f>
        <v>0.21968923933209639</v>
      </c>
      <c r="F40" s="56">
        <f>+F39/F38-1</f>
        <v>0.16006423116748647</v>
      </c>
      <c r="G40" s="34"/>
      <c r="M40" s="36"/>
      <c r="N40" s="23"/>
    </row>
    <row r="41" spans="3:17" ht="14.4" x14ac:dyDescent="0.3">
      <c r="G41" s="57"/>
      <c r="M41" s="58"/>
      <c r="N41" s="36"/>
      <c r="O41" s="13"/>
    </row>
    <row r="42" spans="3:17" ht="61.5" customHeight="1" x14ac:dyDescent="0.3">
      <c r="C42" s="107" t="s">
        <v>110</v>
      </c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9"/>
      <c r="Q42" s="5"/>
    </row>
    <row r="44" spans="3:17" ht="14.25" customHeight="1" x14ac:dyDescent="0.3">
      <c r="C44" s="100" t="s">
        <v>40</v>
      </c>
      <c r="D44" s="100"/>
      <c r="E44" s="100"/>
      <c r="F44" s="100"/>
      <c r="G44" s="100"/>
      <c r="H44" s="100"/>
      <c r="I44" s="100"/>
      <c r="J44" s="100"/>
      <c r="K44" s="100"/>
      <c r="L44" s="100"/>
    </row>
    <row r="45" spans="3:17" ht="14.25" customHeight="1" x14ac:dyDescent="0.3">
      <c r="C45" s="59" t="s">
        <v>41</v>
      </c>
      <c r="D45" s="9"/>
      <c r="E45" s="9"/>
      <c r="F45" s="9"/>
      <c r="G45" s="9"/>
      <c r="H45" s="9"/>
      <c r="I45" s="9"/>
      <c r="J45" s="9"/>
      <c r="K45" s="9"/>
      <c r="L45" s="9"/>
    </row>
    <row r="46" spans="3:17" ht="12.75" customHeight="1" x14ac:dyDescent="0.3"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3:17" ht="29.25" customHeight="1" x14ac:dyDescent="0.3">
      <c r="C47" s="15" t="s">
        <v>42</v>
      </c>
      <c r="D47" s="16" t="s">
        <v>43</v>
      </c>
      <c r="E47" s="16" t="s">
        <v>44</v>
      </c>
      <c r="F47" s="16" t="s">
        <v>45</v>
      </c>
      <c r="G47" s="16" t="s">
        <v>46</v>
      </c>
      <c r="H47" s="16" t="s">
        <v>47</v>
      </c>
      <c r="I47" s="16" t="s">
        <v>48</v>
      </c>
      <c r="J47" s="16" t="s">
        <v>49</v>
      </c>
      <c r="K47" s="16" t="s">
        <v>50</v>
      </c>
      <c r="L47" s="16" t="s">
        <v>51</v>
      </c>
      <c r="M47" s="16" t="s">
        <v>52</v>
      </c>
      <c r="N47" s="16" t="s">
        <v>53</v>
      </c>
      <c r="O47" s="16" t="s">
        <v>54</v>
      </c>
      <c r="P47" s="15" t="s">
        <v>7</v>
      </c>
    </row>
    <row r="48" spans="3:17" x14ac:dyDescent="0.3">
      <c r="C48" s="60">
        <v>2000</v>
      </c>
      <c r="D48" s="61">
        <v>6</v>
      </c>
      <c r="E48" s="61">
        <v>4</v>
      </c>
      <c r="F48" s="61">
        <v>2</v>
      </c>
      <c r="G48" s="61">
        <v>3</v>
      </c>
      <c r="H48" s="61">
        <v>3</v>
      </c>
      <c r="I48" s="61">
        <v>6</v>
      </c>
      <c r="J48" s="61">
        <v>8</v>
      </c>
      <c r="K48" s="61">
        <v>0</v>
      </c>
      <c r="L48" s="62">
        <v>0</v>
      </c>
      <c r="M48" s="62">
        <v>7</v>
      </c>
      <c r="N48" s="62">
        <v>8</v>
      </c>
      <c r="O48" s="62">
        <v>7</v>
      </c>
      <c r="P48" s="63">
        <f t="shared" ref="P48:P72" si="3">SUM(D48:O48)</f>
        <v>54</v>
      </c>
    </row>
    <row r="49" spans="3:17" x14ac:dyDescent="0.3">
      <c r="C49" s="60">
        <v>2001</v>
      </c>
      <c r="D49" s="61">
        <v>2</v>
      </c>
      <c r="E49" s="61">
        <v>9</v>
      </c>
      <c r="F49" s="61">
        <v>5</v>
      </c>
      <c r="G49" s="61">
        <v>5</v>
      </c>
      <c r="H49" s="61">
        <v>8</v>
      </c>
      <c r="I49" s="61">
        <v>3</v>
      </c>
      <c r="J49" s="61">
        <v>8</v>
      </c>
      <c r="K49" s="61">
        <v>8</v>
      </c>
      <c r="L49" s="62">
        <v>4</v>
      </c>
      <c r="M49" s="62">
        <v>5</v>
      </c>
      <c r="N49" s="62">
        <v>4</v>
      </c>
      <c r="O49" s="62">
        <v>5</v>
      </c>
      <c r="P49" s="63">
        <f t="shared" si="3"/>
        <v>66</v>
      </c>
    </row>
    <row r="50" spans="3:17" x14ac:dyDescent="0.3">
      <c r="C50" s="60">
        <v>2002</v>
      </c>
      <c r="D50" s="61">
        <v>18</v>
      </c>
      <c r="E50" s="61">
        <v>2</v>
      </c>
      <c r="F50" s="61">
        <v>4</v>
      </c>
      <c r="G50" s="61">
        <v>5</v>
      </c>
      <c r="H50" s="61">
        <v>5</v>
      </c>
      <c r="I50" s="61">
        <v>4</v>
      </c>
      <c r="J50" s="61">
        <v>4</v>
      </c>
      <c r="K50" s="61">
        <v>4</v>
      </c>
      <c r="L50" s="62">
        <v>4</v>
      </c>
      <c r="M50" s="62">
        <v>7</v>
      </c>
      <c r="N50" s="62">
        <v>8</v>
      </c>
      <c r="O50" s="62">
        <v>1</v>
      </c>
      <c r="P50" s="63">
        <f t="shared" si="3"/>
        <v>66</v>
      </c>
    </row>
    <row r="51" spans="3:17" x14ac:dyDescent="0.3">
      <c r="C51" s="60">
        <v>2003</v>
      </c>
      <c r="D51" s="61">
        <v>4</v>
      </c>
      <c r="E51" s="61">
        <v>8</v>
      </c>
      <c r="F51" s="61">
        <v>5</v>
      </c>
      <c r="G51" s="61">
        <v>6</v>
      </c>
      <c r="H51" s="61">
        <v>5</v>
      </c>
      <c r="I51" s="61">
        <v>3</v>
      </c>
      <c r="J51" s="61">
        <v>4</v>
      </c>
      <c r="K51" s="61">
        <v>5</v>
      </c>
      <c r="L51" s="62">
        <v>3</v>
      </c>
      <c r="M51" s="62">
        <v>3</v>
      </c>
      <c r="N51" s="62">
        <v>4</v>
      </c>
      <c r="O51" s="62">
        <v>3</v>
      </c>
      <c r="P51" s="63">
        <f t="shared" si="3"/>
        <v>53</v>
      </c>
    </row>
    <row r="52" spans="3:17" x14ac:dyDescent="0.3">
      <c r="C52" s="60">
        <v>2004</v>
      </c>
      <c r="D52" s="61">
        <v>2</v>
      </c>
      <c r="E52" s="61">
        <v>9</v>
      </c>
      <c r="F52" s="61">
        <v>8</v>
      </c>
      <c r="G52" s="61">
        <v>5</v>
      </c>
      <c r="H52" s="61">
        <v>2</v>
      </c>
      <c r="I52" s="61">
        <v>9</v>
      </c>
      <c r="J52" s="61">
        <v>1</v>
      </c>
      <c r="K52" s="61">
        <v>3</v>
      </c>
      <c r="L52" s="62">
        <v>4</v>
      </c>
      <c r="M52" s="62">
        <v>7</v>
      </c>
      <c r="N52" s="62">
        <v>5</v>
      </c>
      <c r="O52" s="62">
        <v>1</v>
      </c>
      <c r="P52" s="63">
        <f t="shared" si="3"/>
        <v>56</v>
      </c>
    </row>
    <row r="53" spans="3:17" x14ac:dyDescent="0.3">
      <c r="C53" s="60">
        <v>2005</v>
      </c>
      <c r="D53" s="61">
        <v>3</v>
      </c>
      <c r="E53" s="61">
        <v>8</v>
      </c>
      <c r="F53" s="61">
        <v>6</v>
      </c>
      <c r="G53" s="61">
        <v>6</v>
      </c>
      <c r="H53" s="61">
        <v>6</v>
      </c>
      <c r="I53" s="61">
        <v>3</v>
      </c>
      <c r="J53" s="61">
        <v>5</v>
      </c>
      <c r="K53" s="61">
        <v>3</v>
      </c>
      <c r="L53" s="62">
        <v>7</v>
      </c>
      <c r="M53" s="62">
        <v>5</v>
      </c>
      <c r="N53" s="62">
        <v>8</v>
      </c>
      <c r="O53" s="62">
        <v>9</v>
      </c>
      <c r="P53" s="63">
        <f t="shared" si="3"/>
        <v>69</v>
      </c>
    </row>
    <row r="54" spans="3:17" x14ac:dyDescent="0.3">
      <c r="C54" s="60">
        <v>2006</v>
      </c>
      <c r="D54" s="61">
        <v>6</v>
      </c>
      <c r="E54" s="61">
        <v>7</v>
      </c>
      <c r="F54" s="61">
        <v>6</v>
      </c>
      <c r="G54" s="61">
        <v>3</v>
      </c>
      <c r="H54" s="61">
        <v>6</v>
      </c>
      <c r="I54" s="61">
        <v>5</v>
      </c>
      <c r="J54" s="61">
        <v>6</v>
      </c>
      <c r="K54" s="61">
        <v>5</v>
      </c>
      <c r="L54" s="62">
        <v>4</v>
      </c>
      <c r="M54" s="62">
        <v>9</v>
      </c>
      <c r="N54" s="62">
        <v>4</v>
      </c>
      <c r="O54" s="62">
        <v>4</v>
      </c>
      <c r="P54" s="63">
        <f t="shared" si="3"/>
        <v>65</v>
      </c>
    </row>
    <row r="55" spans="3:17" x14ac:dyDescent="0.3">
      <c r="C55" s="60">
        <v>2007</v>
      </c>
      <c r="D55" s="61">
        <v>5</v>
      </c>
      <c r="E55" s="61">
        <v>6</v>
      </c>
      <c r="F55" s="61">
        <v>7</v>
      </c>
      <c r="G55" s="61">
        <v>3</v>
      </c>
      <c r="H55" s="61">
        <v>7</v>
      </c>
      <c r="I55" s="61">
        <v>6</v>
      </c>
      <c r="J55" s="61">
        <v>4</v>
      </c>
      <c r="K55" s="61">
        <v>6</v>
      </c>
      <c r="L55" s="62">
        <v>5</v>
      </c>
      <c r="M55" s="62">
        <v>6</v>
      </c>
      <c r="N55" s="62">
        <v>5</v>
      </c>
      <c r="O55" s="62">
        <v>2</v>
      </c>
      <c r="P55" s="63">
        <f t="shared" si="3"/>
        <v>62</v>
      </c>
    </row>
    <row r="56" spans="3:17" x14ac:dyDescent="0.3">
      <c r="C56" s="60">
        <v>2008</v>
      </c>
      <c r="D56" s="61">
        <v>13</v>
      </c>
      <c r="E56" s="61">
        <v>4</v>
      </c>
      <c r="F56" s="61">
        <v>7</v>
      </c>
      <c r="G56" s="61">
        <v>6</v>
      </c>
      <c r="H56" s="61">
        <v>3</v>
      </c>
      <c r="I56" s="61">
        <v>5</v>
      </c>
      <c r="J56" s="61">
        <v>6</v>
      </c>
      <c r="K56" s="61">
        <v>6</v>
      </c>
      <c r="L56" s="62">
        <v>5</v>
      </c>
      <c r="M56" s="62">
        <v>3</v>
      </c>
      <c r="N56" s="62">
        <v>3</v>
      </c>
      <c r="O56" s="62">
        <v>3</v>
      </c>
      <c r="P56" s="63">
        <f t="shared" si="3"/>
        <v>64</v>
      </c>
    </row>
    <row r="57" spans="3:17" x14ac:dyDescent="0.3">
      <c r="C57" s="60">
        <v>2009</v>
      </c>
      <c r="D57" s="61">
        <v>4</v>
      </c>
      <c r="E57" s="61">
        <v>14</v>
      </c>
      <c r="F57" s="61">
        <v>6</v>
      </c>
      <c r="G57" s="61">
        <v>2</v>
      </c>
      <c r="H57" s="61">
        <v>3</v>
      </c>
      <c r="I57" s="61">
        <v>9</v>
      </c>
      <c r="J57" s="61">
        <v>5</v>
      </c>
      <c r="K57" s="61">
        <v>4</v>
      </c>
      <c r="L57" s="62">
        <v>2</v>
      </c>
      <c r="M57" s="62">
        <v>1</v>
      </c>
      <c r="N57" s="62">
        <v>4</v>
      </c>
      <c r="O57" s="62">
        <v>2</v>
      </c>
      <c r="P57" s="63">
        <f t="shared" si="3"/>
        <v>56</v>
      </c>
    </row>
    <row r="58" spans="3:17" x14ac:dyDescent="0.3">
      <c r="C58" s="60">
        <v>2010</v>
      </c>
      <c r="D58" s="61">
        <v>5</v>
      </c>
      <c r="E58" s="61">
        <v>13</v>
      </c>
      <c r="F58" s="61">
        <v>1</v>
      </c>
      <c r="G58" s="61">
        <v>6</v>
      </c>
      <c r="H58" s="61">
        <v>5</v>
      </c>
      <c r="I58" s="61">
        <v>9</v>
      </c>
      <c r="J58" s="61">
        <v>6</v>
      </c>
      <c r="K58" s="61">
        <v>4</v>
      </c>
      <c r="L58" s="62">
        <v>3</v>
      </c>
      <c r="M58" s="62">
        <v>4</v>
      </c>
      <c r="N58" s="62">
        <v>4</v>
      </c>
      <c r="O58" s="62">
        <v>6</v>
      </c>
      <c r="P58" s="63">
        <f t="shared" si="3"/>
        <v>66</v>
      </c>
    </row>
    <row r="59" spans="3:17" x14ac:dyDescent="0.3">
      <c r="C59" s="60">
        <v>2011</v>
      </c>
      <c r="D59" s="61">
        <v>4</v>
      </c>
      <c r="E59" s="61">
        <v>8</v>
      </c>
      <c r="F59" s="61">
        <v>3</v>
      </c>
      <c r="G59" s="61">
        <v>5</v>
      </c>
      <c r="H59" s="61">
        <v>6</v>
      </c>
      <c r="I59" s="61">
        <v>5</v>
      </c>
      <c r="J59" s="61">
        <v>4</v>
      </c>
      <c r="K59" s="61">
        <v>5</v>
      </c>
      <c r="L59" s="62">
        <v>4</v>
      </c>
      <c r="M59" s="62">
        <v>5</v>
      </c>
      <c r="N59" s="62">
        <v>1</v>
      </c>
      <c r="O59" s="62">
        <v>3</v>
      </c>
      <c r="P59" s="63">
        <f t="shared" si="3"/>
        <v>53</v>
      </c>
    </row>
    <row r="60" spans="3:17" x14ac:dyDescent="0.3">
      <c r="C60" s="60">
        <v>2012</v>
      </c>
      <c r="D60" s="61">
        <v>2</v>
      </c>
      <c r="E60" s="61">
        <v>6</v>
      </c>
      <c r="F60" s="61">
        <v>9</v>
      </c>
      <c r="G60" s="61">
        <v>2</v>
      </c>
      <c r="H60" s="61">
        <v>4</v>
      </c>
      <c r="I60" s="61">
        <v>2</v>
      </c>
      <c r="J60" s="61">
        <v>5</v>
      </c>
      <c r="K60" s="61">
        <v>5</v>
      </c>
      <c r="L60" s="62">
        <v>4</v>
      </c>
      <c r="M60" s="62">
        <v>7</v>
      </c>
      <c r="N60" s="62">
        <v>4</v>
      </c>
      <c r="O60" s="62">
        <v>4</v>
      </c>
      <c r="P60" s="63">
        <f t="shared" si="3"/>
        <v>54</v>
      </c>
      <c r="Q60" s="64"/>
    </row>
    <row r="61" spans="3:17" x14ac:dyDescent="0.3">
      <c r="C61" s="60">
        <v>2013</v>
      </c>
      <c r="D61" s="61">
        <v>4</v>
      </c>
      <c r="E61" s="61">
        <v>6</v>
      </c>
      <c r="F61" s="61">
        <v>5</v>
      </c>
      <c r="G61" s="61">
        <v>6</v>
      </c>
      <c r="H61" s="61">
        <v>1</v>
      </c>
      <c r="I61" s="61">
        <v>4</v>
      </c>
      <c r="J61" s="61">
        <v>4</v>
      </c>
      <c r="K61" s="61">
        <v>4</v>
      </c>
      <c r="L61" s="62">
        <v>5</v>
      </c>
      <c r="M61" s="62">
        <v>2</v>
      </c>
      <c r="N61" s="62">
        <v>4</v>
      </c>
      <c r="O61" s="62">
        <v>2</v>
      </c>
      <c r="P61" s="63">
        <f t="shared" si="3"/>
        <v>47</v>
      </c>
      <c r="Q61" s="64"/>
    </row>
    <row r="62" spans="3:17" x14ac:dyDescent="0.3">
      <c r="C62" s="60">
        <v>2014</v>
      </c>
      <c r="D62" s="61">
        <v>6</v>
      </c>
      <c r="E62" s="61">
        <v>1</v>
      </c>
      <c r="F62" s="61">
        <v>1</v>
      </c>
      <c r="G62" s="61">
        <v>1</v>
      </c>
      <c r="H62" s="61">
        <v>1</v>
      </c>
      <c r="I62" s="61">
        <v>3</v>
      </c>
      <c r="J62" s="61">
        <v>7</v>
      </c>
      <c r="K62" s="61">
        <v>2</v>
      </c>
      <c r="L62" s="62">
        <v>2</v>
      </c>
      <c r="M62" s="62">
        <v>0</v>
      </c>
      <c r="N62" s="62">
        <v>1</v>
      </c>
      <c r="O62" s="62">
        <v>7</v>
      </c>
      <c r="P62" s="63">
        <f t="shared" si="3"/>
        <v>32</v>
      </c>
      <c r="Q62" s="64"/>
    </row>
    <row r="63" spans="3:17" x14ac:dyDescent="0.3">
      <c r="C63" s="60">
        <v>2015</v>
      </c>
      <c r="D63" s="61">
        <v>5</v>
      </c>
      <c r="E63" s="61">
        <v>2</v>
      </c>
      <c r="F63" s="61">
        <v>7</v>
      </c>
      <c r="G63" s="61">
        <v>2</v>
      </c>
      <c r="H63" s="61">
        <v>0</v>
      </c>
      <c r="I63" s="61">
        <v>2</v>
      </c>
      <c r="J63" s="61">
        <v>1</v>
      </c>
      <c r="K63" s="61">
        <v>2</v>
      </c>
      <c r="L63" s="62">
        <v>2</v>
      </c>
      <c r="M63" s="62">
        <v>3</v>
      </c>
      <c r="N63" s="62">
        <v>3</v>
      </c>
      <c r="O63" s="62">
        <v>0</v>
      </c>
      <c r="P63" s="63">
        <f t="shared" si="3"/>
        <v>29</v>
      </c>
      <c r="Q63" s="64"/>
    </row>
    <row r="64" spans="3:17" x14ac:dyDescent="0.3">
      <c r="C64" s="60">
        <v>2016</v>
      </c>
      <c r="D64" s="61">
        <v>4</v>
      </c>
      <c r="E64" s="61">
        <v>3</v>
      </c>
      <c r="F64" s="61">
        <v>3</v>
      </c>
      <c r="G64" s="61">
        <v>1</v>
      </c>
      <c r="H64" s="61">
        <v>6</v>
      </c>
      <c r="I64" s="61">
        <v>2</v>
      </c>
      <c r="J64" s="61">
        <v>2</v>
      </c>
      <c r="K64" s="61">
        <v>3</v>
      </c>
      <c r="L64" s="62">
        <v>4</v>
      </c>
      <c r="M64" s="62">
        <v>1</v>
      </c>
      <c r="N64" s="62">
        <v>2</v>
      </c>
      <c r="O64" s="62">
        <v>3</v>
      </c>
      <c r="P64" s="63">
        <f t="shared" si="3"/>
        <v>34</v>
      </c>
      <c r="Q64" s="64"/>
    </row>
    <row r="65" spans="3:17" x14ac:dyDescent="0.3">
      <c r="C65" s="60">
        <v>2017</v>
      </c>
      <c r="D65" s="61">
        <v>5</v>
      </c>
      <c r="E65" s="61">
        <v>5</v>
      </c>
      <c r="F65" s="61">
        <v>3</v>
      </c>
      <c r="G65" s="61">
        <v>2</v>
      </c>
      <c r="H65" s="61">
        <v>6</v>
      </c>
      <c r="I65" s="61">
        <v>1</v>
      </c>
      <c r="J65" s="61">
        <v>3</v>
      </c>
      <c r="K65" s="61">
        <v>4</v>
      </c>
      <c r="L65" s="62">
        <v>2</v>
      </c>
      <c r="M65" s="62">
        <v>8</v>
      </c>
      <c r="N65" s="62">
        <v>0</v>
      </c>
      <c r="O65" s="62">
        <v>2</v>
      </c>
      <c r="P65" s="63">
        <f t="shared" si="3"/>
        <v>41</v>
      </c>
      <c r="Q65" s="64"/>
    </row>
    <row r="66" spans="3:17" x14ac:dyDescent="0.3">
      <c r="C66" s="60">
        <v>2018</v>
      </c>
      <c r="D66" s="61">
        <v>2</v>
      </c>
      <c r="E66" s="61">
        <v>1</v>
      </c>
      <c r="F66" s="61">
        <v>2</v>
      </c>
      <c r="G66" s="61">
        <v>5</v>
      </c>
      <c r="H66" s="61">
        <v>3</v>
      </c>
      <c r="I66" s="61">
        <v>2</v>
      </c>
      <c r="J66" s="61">
        <v>1</v>
      </c>
      <c r="K66" s="61">
        <v>3</v>
      </c>
      <c r="L66" s="62">
        <v>2</v>
      </c>
      <c r="M66" s="62">
        <v>2</v>
      </c>
      <c r="N66" s="62">
        <v>3</v>
      </c>
      <c r="O66" s="62">
        <v>1</v>
      </c>
      <c r="P66" s="63">
        <f t="shared" si="3"/>
        <v>27</v>
      </c>
      <c r="Q66" s="64"/>
    </row>
    <row r="67" spans="3:17" x14ac:dyDescent="0.3">
      <c r="C67" s="60">
        <v>2019</v>
      </c>
      <c r="D67" s="61">
        <v>4</v>
      </c>
      <c r="E67" s="61">
        <v>2</v>
      </c>
      <c r="F67" s="61">
        <v>1</v>
      </c>
      <c r="G67" s="61">
        <v>4</v>
      </c>
      <c r="H67" s="61">
        <v>4</v>
      </c>
      <c r="I67" s="61">
        <v>3</v>
      </c>
      <c r="J67" s="61">
        <v>3</v>
      </c>
      <c r="K67" s="61">
        <v>3</v>
      </c>
      <c r="L67" s="62">
        <v>3</v>
      </c>
      <c r="M67" s="62">
        <v>1</v>
      </c>
      <c r="N67" s="62">
        <v>6</v>
      </c>
      <c r="O67" s="62">
        <v>6</v>
      </c>
      <c r="P67" s="63">
        <f t="shared" si="3"/>
        <v>40</v>
      </c>
      <c r="Q67" s="64"/>
    </row>
    <row r="68" spans="3:17" x14ac:dyDescent="0.3">
      <c r="C68" s="60">
        <v>2020</v>
      </c>
      <c r="D68" s="61">
        <v>2</v>
      </c>
      <c r="E68" s="61">
        <v>5</v>
      </c>
      <c r="F68" s="61">
        <v>3</v>
      </c>
      <c r="G68" s="61">
        <v>0</v>
      </c>
      <c r="H68" s="61">
        <v>2</v>
      </c>
      <c r="I68" s="61">
        <v>1</v>
      </c>
      <c r="J68" s="61">
        <v>1</v>
      </c>
      <c r="K68" s="61">
        <v>0</v>
      </c>
      <c r="L68" s="62">
        <v>0</v>
      </c>
      <c r="M68" s="62">
        <v>0</v>
      </c>
      <c r="N68" s="62">
        <v>1</v>
      </c>
      <c r="O68" s="62">
        <v>5</v>
      </c>
      <c r="P68" s="63">
        <f t="shared" si="3"/>
        <v>20</v>
      </c>
    </row>
    <row r="69" spans="3:17" x14ac:dyDescent="0.3">
      <c r="C69" s="60">
        <v>2021</v>
      </c>
      <c r="D69" s="61">
        <v>1</v>
      </c>
      <c r="E69" s="61">
        <v>1</v>
      </c>
      <c r="F69" s="61">
        <v>1</v>
      </c>
      <c r="G69" s="61">
        <v>0</v>
      </c>
      <c r="H69" s="61">
        <v>1</v>
      </c>
      <c r="I69" s="61">
        <v>28</v>
      </c>
      <c r="J69" s="61">
        <v>2</v>
      </c>
      <c r="K69" s="61">
        <v>19</v>
      </c>
      <c r="L69" s="62">
        <v>2</v>
      </c>
      <c r="M69" s="62">
        <v>2</v>
      </c>
      <c r="N69" s="62">
        <v>5</v>
      </c>
      <c r="O69" s="62">
        <v>1</v>
      </c>
      <c r="P69" s="63">
        <f t="shared" si="3"/>
        <v>63</v>
      </c>
    </row>
    <row r="70" spans="3:17" x14ac:dyDescent="0.3">
      <c r="C70" s="60">
        <v>2022</v>
      </c>
      <c r="D70" s="61">
        <v>2</v>
      </c>
      <c r="E70" s="61">
        <v>3</v>
      </c>
      <c r="F70" s="61">
        <v>5</v>
      </c>
      <c r="G70" s="61">
        <v>3</v>
      </c>
      <c r="H70" s="61">
        <v>2</v>
      </c>
      <c r="I70" s="61">
        <v>0</v>
      </c>
      <c r="J70" s="61">
        <v>1</v>
      </c>
      <c r="K70" s="61">
        <v>5</v>
      </c>
      <c r="L70" s="62">
        <v>8</v>
      </c>
      <c r="M70" s="62">
        <v>4</v>
      </c>
      <c r="N70" s="62">
        <v>2</v>
      </c>
      <c r="O70" s="62">
        <v>4</v>
      </c>
      <c r="P70" s="63">
        <f t="shared" si="3"/>
        <v>39</v>
      </c>
    </row>
    <row r="71" spans="3:17" x14ac:dyDescent="0.3">
      <c r="C71" s="60">
        <v>2023</v>
      </c>
      <c r="D71" s="61">
        <v>2</v>
      </c>
      <c r="E71" s="61">
        <v>1</v>
      </c>
      <c r="F71" s="61">
        <v>1</v>
      </c>
      <c r="G71" s="61">
        <v>1</v>
      </c>
      <c r="H71" s="61">
        <v>27</v>
      </c>
      <c r="I71" s="61">
        <v>3</v>
      </c>
      <c r="J71" s="61">
        <v>1</v>
      </c>
      <c r="K71" s="61">
        <v>6</v>
      </c>
      <c r="L71" s="62">
        <v>3</v>
      </c>
      <c r="M71" s="62">
        <v>2</v>
      </c>
      <c r="N71" s="62">
        <v>1</v>
      </c>
      <c r="O71" s="62">
        <v>3</v>
      </c>
      <c r="P71" s="63">
        <f t="shared" si="3"/>
        <v>51</v>
      </c>
    </row>
    <row r="72" spans="3:17" x14ac:dyDescent="0.3">
      <c r="C72" s="60">
        <v>2024</v>
      </c>
      <c r="D72" s="61">
        <v>3</v>
      </c>
      <c r="E72" s="61">
        <v>3</v>
      </c>
      <c r="F72" s="61">
        <v>2</v>
      </c>
      <c r="G72" s="61">
        <v>1</v>
      </c>
      <c r="H72" s="61">
        <v>1</v>
      </c>
      <c r="I72" s="61">
        <v>2</v>
      </c>
      <c r="J72" s="61">
        <v>2</v>
      </c>
      <c r="K72" s="61">
        <v>3</v>
      </c>
      <c r="L72" s="62">
        <v>2</v>
      </c>
      <c r="M72" s="62">
        <v>1</v>
      </c>
      <c r="N72" s="62">
        <v>2</v>
      </c>
      <c r="O72" s="62">
        <v>0</v>
      </c>
      <c r="P72" s="63">
        <f t="shared" si="3"/>
        <v>22</v>
      </c>
    </row>
    <row r="73" spans="3:17" x14ac:dyDescent="0.3">
      <c r="C73" s="65" t="s">
        <v>23</v>
      </c>
      <c r="D73" s="66">
        <v>1</v>
      </c>
      <c r="E73" s="66">
        <v>0</v>
      </c>
      <c r="F73" s="66">
        <v>1</v>
      </c>
      <c r="G73" s="66">
        <v>2</v>
      </c>
      <c r="H73" s="66">
        <v>3</v>
      </c>
      <c r="I73" s="66">
        <v>1</v>
      </c>
      <c r="J73" s="66">
        <v>4</v>
      </c>
      <c r="K73" s="66">
        <v>0</v>
      </c>
      <c r="L73" s="67">
        <v>1</v>
      </c>
      <c r="M73" s="67">
        <v>2</v>
      </c>
      <c r="N73" s="67">
        <v>7</v>
      </c>
      <c r="O73" s="67" t="s">
        <v>30</v>
      </c>
      <c r="P73" s="68">
        <f>+SUM(D73:O73)</f>
        <v>22</v>
      </c>
    </row>
    <row r="74" spans="3:17" x14ac:dyDescent="0.3">
      <c r="C74" s="69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</row>
    <row r="75" spans="3:17" ht="31.5" customHeight="1" x14ac:dyDescent="0.3">
      <c r="C75" s="101" t="s">
        <v>111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</row>
    <row r="76" spans="3:17" x14ac:dyDescent="0.3"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</row>
    <row r="77" spans="3:17" ht="13.5" customHeight="1" x14ac:dyDescent="0.3"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</row>
  </sheetData>
  <mergeCells count="8">
    <mergeCell ref="C44:L44"/>
    <mergeCell ref="C75:P75"/>
    <mergeCell ref="C3:P3"/>
    <mergeCell ref="C4:P4"/>
    <mergeCell ref="C6:F6"/>
    <mergeCell ref="C7:E7"/>
    <mergeCell ref="C35:F35"/>
    <mergeCell ref="C42:P42"/>
  </mergeCells>
  <printOptions horizontalCentered="1" verticalCentered="1"/>
  <pageMargins left="0" right="0" top="0" bottom="0" header="0.31496062992125984" footer="0.31496062992125984"/>
  <pageSetup paperSize="9" scale="34" orientation="landscape" r:id="rId1"/>
  <ignoredErrors>
    <ignoredError sqref="P48:P7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775E-3F2B-4E95-8B87-D76A4BCB7FB6}">
  <sheetPr>
    <tabColor rgb="FFC00000"/>
  </sheetPr>
  <dimension ref="B3:Z26"/>
  <sheetViews>
    <sheetView showGridLines="0" tabSelected="1" view="pageBreakPreview" zoomScaleNormal="100" zoomScaleSheetLayoutView="100" workbookViewId="0">
      <selection activeCell="Y28" sqref="Y28"/>
    </sheetView>
  </sheetViews>
  <sheetFormatPr baseColWidth="10" defaultColWidth="11.44140625" defaultRowHeight="14.4" x14ac:dyDescent="0.3"/>
  <cols>
    <col min="1" max="1" width="2.88671875" style="72" customWidth="1"/>
    <col min="2" max="2" width="3.6640625" style="72" customWidth="1"/>
    <col min="3" max="3" width="22" style="72" customWidth="1"/>
    <col min="4" max="21" width="9.88671875" style="72" customWidth="1"/>
    <col min="22" max="22" width="9.5546875" style="72" customWidth="1"/>
    <col min="23" max="26" width="9.77734375" style="72" customWidth="1"/>
    <col min="27" max="27" width="4" style="72" customWidth="1"/>
    <col min="28" max="16384" width="11.44140625" style="72"/>
  </cols>
  <sheetData>
    <row r="3" spans="3:26" ht="15.6" x14ac:dyDescent="0.3">
      <c r="C3" s="110" t="s">
        <v>0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3:26" x14ac:dyDescent="0.3">
      <c r="C4" s="111" t="s">
        <v>1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</row>
    <row r="5" spans="3:26" x14ac:dyDescent="0.3"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3:26" ht="14.25" customHeight="1" x14ac:dyDescent="0.3">
      <c r="C6" s="10" t="s">
        <v>55</v>
      </c>
      <c r="D6" s="10"/>
      <c r="E6" s="10"/>
    </row>
    <row r="7" spans="3:26" ht="14.25" customHeight="1" x14ac:dyDescent="0.3">
      <c r="C7" s="59" t="s">
        <v>56</v>
      </c>
      <c r="D7" s="74"/>
      <c r="E7" s="74"/>
    </row>
    <row r="9" spans="3:26" ht="24" x14ac:dyDescent="0.3">
      <c r="C9" s="75" t="s">
        <v>57</v>
      </c>
      <c r="D9" s="76" t="s">
        <v>58</v>
      </c>
      <c r="E9" s="76" t="s">
        <v>59</v>
      </c>
      <c r="F9" s="76" t="s">
        <v>60</v>
      </c>
      <c r="G9" s="76" t="s">
        <v>61</v>
      </c>
      <c r="H9" s="76" t="s">
        <v>62</v>
      </c>
      <c r="I9" s="76" t="s">
        <v>63</v>
      </c>
      <c r="J9" s="76" t="s">
        <v>64</v>
      </c>
      <c r="K9" s="76" t="s">
        <v>65</v>
      </c>
      <c r="L9" s="76" t="s">
        <v>66</v>
      </c>
      <c r="M9" s="76" t="s">
        <v>67</v>
      </c>
      <c r="N9" s="76" t="s">
        <v>68</v>
      </c>
      <c r="O9" s="76" t="s">
        <v>69</v>
      </c>
      <c r="P9" s="76" t="s">
        <v>70</v>
      </c>
      <c r="Q9" s="76" t="s">
        <v>71</v>
      </c>
      <c r="R9" s="76" t="s">
        <v>72</v>
      </c>
      <c r="S9" s="76" t="s">
        <v>73</v>
      </c>
      <c r="T9" s="76" t="s">
        <v>74</v>
      </c>
      <c r="U9" s="76" t="s">
        <v>98</v>
      </c>
      <c r="V9" s="76" t="s">
        <v>99</v>
      </c>
      <c r="W9" s="76" t="s">
        <v>100</v>
      </c>
      <c r="X9" s="76" t="s">
        <v>102</v>
      </c>
      <c r="Y9" s="76" t="s">
        <v>103</v>
      </c>
      <c r="Z9" s="91" t="s">
        <v>104</v>
      </c>
    </row>
    <row r="10" spans="3:26" x14ac:dyDescent="0.3">
      <c r="C10" s="77" t="s">
        <v>75</v>
      </c>
      <c r="D10" s="78">
        <v>213422</v>
      </c>
      <c r="E10" s="78">
        <v>214578</v>
      </c>
      <c r="F10" s="78">
        <v>217759</v>
      </c>
      <c r="G10" s="78">
        <v>213771</v>
      </c>
      <c r="H10" s="78">
        <v>217873</v>
      </c>
      <c r="I10" s="78">
        <v>219987</v>
      </c>
      <c r="J10" s="78">
        <v>220929</v>
      </c>
      <c r="K10" s="78">
        <v>225393</v>
      </c>
      <c r="L10" s="78">
        <v>227775</v>
      </c>
      <c r="M10" s="78">
        <v>231004</v>
      </c>
      <c r="N10" s="78">
        <v>227761</v>
      </c>
      <c r="O10" s="78">
        <v>228107</v>
      </c>
      <c r="P10" s="78">
        <v>227923</v>
      </c>
      <c r="Q10" s="78">
        <v>219121</v>
      </c>
      <c r="R10" s="78">
        <v>227232</v>
      </c>
      <c r="S10" s="78">
        <v>236733</v>
      </c>
      <c r="T10" s="78">
        <v>238709</v>
      </c>
      <c r="U10" s="78">
        <v>238910</v>
      </c>
      <c r="V10" s="78">
        <v>243580</v>
      </c>
      <c r="W10" s="90">
        <v>250740</v>
      </c>
      <c r="X10" s="90">
        <v>255003</v>
      </c>
      <c r="Y10" s="90">
        <v>257840</v>
      </c>
      <c r="Z10" s="92">
        <v>263006</v>
      </c>
    </row>
    <row r="11" spans="3:26" x14ac:dyDescent="0.3">
      <c r="C11" s="79" t="s">
        <v>76</v>
      </c>
      <c r="D11" s="78">
        <v>16561</v>
      </c>
      <c r="E11" s="78">
        <v>16918</v>
      </c>
      <c r="F11" s="78">
        <v>17264</v>
      </c>
      <c r="G11" s="78">
        <v>17283</v>
      </c>
      <c r="H11" s="78">
        <v>17656</v>
      </c>
      <c r="I11" s="78">
        <v>17997</v>
      </c>
      <c r="J11" s="78">
        <v>18341</v>
      </c>
      <c r="K11" s="78">
        <v>18638</v>
      </c>
      <c r="L11" s="78">
        <v>18574</v>
      </c>
      <c r="M11" s="78">
        <v>19279</v>
      </c>
      <c r="N11" s="78">
        <v>19471</v>
      </c>
      <c r="O11" s="78">
        <v>19333</v>
      </c>
      <c r="P11" s="78">
        <v>19082</v>
      </c>
      <c r="Q11" s="78">
        <v>18720</v>
      </c>
      <c r="R11" s="78">
        <v>19605</v>
      </c>
      <c r="S11" s="78">
        <v>19718</v>
      </c>
      <c r="T11" s="78">
        <v>19589</v>
      </c>
      <c r="U11" s="78">
        <v>20265</v>
      </c>
      <c r="V11" s="78">
        <v>20596</v>
      </c>
      <c r="W11" s="90">
        <v>20943</v>
      </c>
      <c r="X11" s="90">
        <v>21455</v>
      </c>
      <c r="Y11" s="90">
        <v>22834</v>
      </c>
      <c r="Z11" s="92">
        <v>23799</v>
      </c>
    </row>
    <row r="12" spans="3:26" x14ac:dyDescent="0.3">
      <c r="C12" s="80" t="s">
        <v>77</v>
      </c>
      <c r="D12" s="45">
        <f t="shared" ref="D12:X12" si="0">D10+D11</f>
        <v>229983</v>
      </c>
      <c r="E12" s="45">
        <f t="shared" si="0"/>
        <v>231496</v>
      </c>
      <c r="F12" s="45">
        <f t="shared" si="0"/>
        <v>235023</v>
      </c>
      <c r="G12" s="45">
        <f t="shared" si="0"/>
        <v>231054</v>
      </c>
      <c r="H12" s="45">
        <f t="shared" si="0"/>
        <v>235529</v>
      </c>
      <c r="I12" s="45">
        <f t="shared" si="0"/>
        <v>237984</v>
      </c>
      <c r="J12" s="45">
        <f t="shared" si="0"/>
        <v>239270</v>
      </c>
      <c r="K12" s="45">
        <f t="shared" si="0"/>
        <v>244031</v>
      </c>
      <c r="L12" s="45">
        <f t="shared" si="0"/>
        <v>246349</v>
      </c>
      <c r="M12" s="45">
        <f t="shared" si="0"/>
        <v>250283</v>
      </c>
      <c r="N12" s="45">
        <f t="shared" si="0"/>
        <v>247232</v>
      </c>
      <c r="O12" s="45">
        <f t="shared" si="0"/>
        <v>247440</v>
      </c>
      <c r="P12" s="45">
        <f t="shared" si="0"/>
        <v>247005</v>
      </c>
      <c r="Q12" s="45">
        <f t="shared" si="0"/>
        <v>237841</v>
      </c>
      <c r="R12" s="45">
        <f t="shared" si="0"/>
        <v>246837</v>
      </c>
      <c r="S12" s="45">
        <f t="shared" si="0"/>
        <v>256451</v>
      </c>
      <c r="T12" s="45">
        <f t="shared" si="0"/>
        <v>258298</v>
      </c>
      <c r="U12" s="45">
        <f t="shared" si="0"/>
        <v>259175</v>
      </c>
      <c r="V12" s="45">
        <f t="shared" si="0"/>
        <v>264176</v>
      </c>
      <c r="W12" s="45">
        <f t="shared" si="0"/>
        <v>271683</v>
      </c>
      <c r="X12" s="45">
        <f t="shared" si="0"/>
        <v>276458</v>
      </c>
      <c r="Y12" s="45">
        <f t="shared" ref="Y12:Z12" si="1">Y10+Y11</f>
        <v>280674</v>
      </c>
      <c r="Z12" s="93">
        <f t="shared" si="1"/>
        <v>286805</v>
      </c>
    </row>
    <row r="13" spans="3:26" x14ac:dyDescent="0.3">
      <c r="C13" s="71"/>
    </row>
    <row r="14" spans="3:26" ht="15.6" x14ac:dyDescent="0.3">
      <c r="C14" s="43" t="s">
        <v>78</v>
      </c>
    </row>
    <row r="15" spans="3:26" x14ac:dyDescent="0.3">
      <c r="C15" s="59" t="s">
        <v>79</v>
      </c>
    </row>
    <row r="16" spans="3:26" ht="7.5" customHeight="1" x14ac:dyDescent="0.3"/>
    <row r="17" spans="2:26" ht="24" x14ac:dyDescent="0.3">
      <c r="C17" s="75" t="s">
        <v>80</v>
      </c>
      <c r="D17" s="76" t="s">
        <v>58</v>
      </c>
      <c r="E17" s="76" t="s">
        <v>59</v>
      </c>
      <c r="F17" s="76" t="s">
        <v>60</v>
      </c>
      <c r="G17" s="76" t="s">
        <v>61</v>
      </c>
      <c r="H17" s="76" t="s">
        <v>62</v>
      </c>
      <c r="I17" s="76" t="s">
        <v>63</v>
      </c>
      <c r="J17" s="76" t="s">
        <v>64</v>
      </c>
      <c r="K17" s="76" t="s">
        <v>65</v>
      </c>
      <c r="L17" s="76" t="s">
        <v>66</v>
      </c>
      <c r="M17" s="76" t="s">
        <v>67</v>
      </c>
      <c r="N17" s="76" t="s">
        <v>68</v>
      </c>
      <c r="O17" s="76" t="s">
        <v>69</v>
      </c>
      <c r="P17" s="76" t="s">
        <v>70</v>
      </c>
      <c r="Q17" s="76" t="s">
        <v>71</v>
      </c>
      <c r="R17" s="76" t="s">
        <v>72</v>
      </c>
      <c r="S17" s="76" t="s">
        <v>73</v>
      </c>
      <c r="T17" s="76" t="s">
        <v>74</v>
      </c>
      <c r="U17" s="76" t="s">
        <v>98</v>
      </c>
      <c r="V17" s="76" t="s">
        <v>99</v>
      </c>
      <c r="W17" s="76" t="s">
        <v>100</v>
      </c>
      <c r="X17" s="76" t="s">
        <v>101</v>
      </c>
      <c r="Y17" s="76" t="s">
        <v>103</v>
      </c>
      <c r="Z17" s="91" t="s">
        <v>104</v>
      </c>
    </row>
    <row r="18" spans="2:26" x14ac:dyDescent="0.3">
      <c r="C18" s="79" t="s">
        <v>81</v>
      </c>
      <c r="D18" s="81">
        <f t="shared" ref="D18:S18" si="2">+D19+D20</f>
        <v>71471</v>
      </c>
      <c r="E18" s="81">
        <f t="shared" si="2"/>
        <v>72569</v>
      </c>
      <c r="F18" s="81">
        <f t="shared" si="2"/>
        <v>73066</v>
      </c>
      <c r="G18" s="81">
        <f t="shared" si="2"/>
        <v>73055</v>
      </c>
      <c r="H18" s="81">
        <f t="shared" si="2"/>
        <v>72933</v>
      </c>
      <c r="I18" s="81">
        <f t="shared" si="2"/>
        <v>73031</v>
      </c>
      <c r="J18" s="81">
        <f t="shared" si="2"/>
        <v>73688</v>
      </c>
      <c r="K18" s="81">
        <f t="shared" si="2"/>
        <v>73381</v>
      </c>
      <c r="L18" s="81">
        <f t="shared" si="2"/>
        <v>73515</v>
      </c>
      <c r="M18" s="81">
        <f t="shared" si="2"/>
        <v>74248</v>
      </c>
      <c r="N18" s="81">
        <f t="shared" si="2"/>
        <v>74752</v>
      </c>
      <c r="O18" s="81">
        <f t="shared" si="2"/>
        <v>73662</v>
      </c>
      <c r="P18" s="81">
        <f t="shared" si="2"/>
        <v>73349</v>
      </c>
      <c r="Q18" s="81">
        <f t="shared" si="2"/>
        <v>72437</v>
      </c>
      <c r="R18" s="81">
        <f t="shared" si="2"/>
        <v>74460</v>
      </c>
      <c r="S18" s="81">
        <f t="shared" si="2"/>
        <v>75746</v>
      </c>
      <c r="T18" s="81">
        <f t="shared" ref="T18:U18" si="3">+T19+T20</f>
        <v>75169</v>
      </c>
      <c r="U18" s="81">
        <f t="shared" si="3"/>
        <v>77190</v>
      </c>
      <c r="V18" s="81">
        <f>+V19+V20</f>
        <v>75215</v>
      </c>
      <c r="W18" s="94">
        <f t="shared" ref="W18" si="4">+W19+W20</f>
        <v>76155</v>
      </c>
      <c r="X18" s="94">
        <f>+X19+X20</f>
        <v>75277</v>
      </c>
      <c r="Y18" s="113">
        <f>+Y19+Y20</f>
        <v>76523</v>
      </c>
      <c r="Z18" s="114">
        <f>+Z19+Z20</f>
        <v>76433</v>
      </c>
    </row>
    <row r="19" spans="2:26" x14ac:dyDescent="0.3">
      <c r="C19" s="82" t="s">
        <v>82</v>
      </c>
      <c r="D19" s="83">
        <v>65806</v>
      </c>
      <c r="E19" s="83">
        <v>66666</v>
      </c>
      <c r="F19" s="83">
        <v>67203</v>
      </c>
      <c r="G19" s="83">
        <v>66830</v>
      </c>
      <c r="H19" s="83">
        <v>66703</v>
      </c>
      <c r="I19" s="83">
        <v>66642</v>
      </c>
      <c r="J19" s="83">
        <v>67451</v>
      </c>
      <c r="K19" s="83">
        <v>67136</v>
      </c>
      <c r="L19" s="83">
        <v>67311</v>
      </c>
      <c r="M19" s="83">
        <v>67913</v>
      </c>
      <c r="N19" s="83">
        <v>68259</v>
      </c>
      <c r="O19" s="83">
        <v>67242</v>
      </c>
      <c r="P19" s="83">
        <v>67016</v>
      </c>
      <c r="Q19" s="83">
        <v>65531</v>
      </c>
      <c r="R19" s="83">
        <v>67111</v>
      </c>
      <c r="S19" s="83">
        <v>69234</v>
      </c>
      <c r="T19" s="83">
        <v>68732</v>
      </c>
      <c r="U19" s="83">
        <v>70294</v>
      </c>
      <c r="V19" s="83">
        <v>68434</v>
      </c>
      <c r="W19" s="95">
        <v>69578</v>
      </c>
      <c r="X19" s="95">
        <v>68736</v>
      </c>
      <c r="Y19" s="90">
        <v>69069</v>
      </c>
      <c r="Z19" s="92">
        <v>68361</v>
      </c>
    </row>
    <row r="20" spans="2:26" s="13" customFormat="1" x14ac:dyDescent="0.3">
      <c r="C20" s="84" t="s">
        <v>83</v>
      </c>
      <c r="D20" s="85">
        <v>5665</v>
      </c>
      <c r="E20" s="85">
        <v>5903</v>
      </c>
      <c r="F20" s="85">
        <v>5863</v>
      </c>
      <c r="G20" s="85">
        <v>6225</v>
      </c>
      <c r="H20" s="85">
        <v>6230</v>
      </c>
      <c r="I20" s="85">
        <v>6389</v>
      </c>
      <c r="J20" s="85">
        <v>6237</v>
      </c>
      <c r="K20" s="85">
        <v>6245</v>
      </c>
      <c r="L20" s="85">
        <v>6204</v>
      </c>
      <c r="M20" s="85">
        <v>6335</v>
      </c>
      <c r="N20" s="85">
        <v>6493</v>
      </c>
      <c r="O20" s="85">
        <v>6420</v>
      </c>
      <c r="P20" s="85">
        <v>6333</v>
      </c>
      <c r="Q20" s="85">
        <v>6906</v>
      </c>
      <c r="R20" s="85">
        <v>7349</v>
      </c>
      <c r="S20" s="85">
        <v>6512</v>
      </c>
      <c r="T20" s="85">
        <v>6437</v>
      </c>
      <c r="U20" s="85">
        <v>6896</v>
      </c>
      <c r="V20" s="85">
        <v>6781</v>
      </c>
      <c r="W20" s="96">
        <v>6577</v>
      </c>
      <c r="X20" s="96">
        <v>6541</v>
      </c>
      <c r="Y20" s="90">
        <v>7454</v>
      </c>
      <c r="Z20" s="92">
        <v>8072</v>
      </c>
    </row>
    <row r="21" spans="2:26" s="13" customFormat="1" x14ac:dyDescent="0.3">
      <c r="C21" s="86" t="s">
        <v>84</v>
      </c>
      <c r="D21" s="87">
        <f t="shared" ref="D21:S21" si="5">+D22+D23</f>
        <v>158512</v>
      </c>
      <c r="E21" s="87">
        <f t="shared" si="5"/>
        <v>158927</v>
      </c>
      <c r="F21" s="87">
        <f t="shared" si="5"/>
        <v>161957</v>
      </c>
      <c r="G21" s="87">
        <f t="shared" si="5"/>
        <v>157999</v>
      </c>
      <c r="H21" s="87">
        <f t="shared" si="5"/>
        <v>162596</v>
      </c>
      <c r="I21" s="87">
        <f t="shared" si="5"/>
        <v>164953</v>
      </c>
      <c r="J21" s="87">
        <f t="shared" si="5"/>
        <v>165582</v>
      </c>
      <c r="K21" s="87">
        <f t="shared" si="5"/>
        <v>170650</v>
      </c>
      <c r="L21" s="87">
        <f t="shared" si="5"/>
        <v>172834</v>
      </c>
      <c r="M21" s="87">
        <f t="shared" si="5"/>
        <v>176035</v>
      </c>
      <c r="N21" s="87">
        <f t="shared" si="5"/>
        <v>172480</v>
      </c>
      <c r="O21" s="87">
        <f t="shared" si="5"/>
        <v>173778</v>
      </c>
      <c r="P21" s="87">
        <f t="shared" si="5"/>
        <v>173656</v>
      </c>
      <c r="Q21" s="87">
        <f t="shared" si="5"/>
        <v>165404</v>
      </c>
      <c r="R21" s="87">
        <f t="shared" si="5"/>
        <v>172377</v>
      </c>
      <c r="S21" s="87">
        <f t="shared" si="5"/>
        <v>180705</v>
      </c>
      <c r="T21" s="87">
        <f t="shared" ref="T21:V21" si="6">+T22+T23</f>
        <v>183129</v>
      </c>
      <c r="U21" s="87">
        <f t="shared" si="6"/>
        <v>181985</v>
      </c>
      <c r="V21" s="87">
        <f t="shared" si="6"/>
        <v>188961</v>
      </c>
      <c r="W21" s="97">
        <f t="shared" ref="W21:Y21" si="7">+W22+W23</f>
        <v>195528</v>
      </c>
      <c r="X21" s="97">
        <f t="shared" si="7"/>
        <v>201181</v>
      </c>
      <c r="Y21" s="113">
        <f t="shared" si="7"/>
        <v>204151</v>
      </c>
      <c r="Z21" s="114">
        <f t="shared" ref="Z21" si="8">+Z22+Z23</f>
        <v>210372</v>
      </c>
    </row>
    <row r="22" spans="2:26" s="13" customFormat="1" x14ac:dyDescent="0.3">
      <c r="C22" s="84" t="s">
        <v>85</v>
      </c>
      <c r="D22" s="85">
        <v>147616</v>
      </c>
      <c r="E22" s="85">
        <v>147912</v>
      </c>
      <c r="F22" s="85">
        <v>150556</v>
      </c>
      <c r="G22" s="85">
        <v>146941</v>
      </c>
      <c r="H22" s="85">
        <v>151170</v>
      </c>
      <c r="I22" s="85">
        <v>153345</v>
      </c>
      <c r="J22" s="85">
        <v>153478</v>
      </c>
      <c r="K22" s="85">
        <v>158257</v>
      </c>
      <c r="L22" s="85">
        <v>160464</v>
      </c>
      <c r="M22" s="85">
        <v>163091</v>
      </c>
      <c r="N22" s="85">
        <v>159502</v>
      </c>
      <c r="O22" s="85">
        <v>160865</v>
      </c>
      <c r="P22" s="85">
        <v>160907</v>
      </c>
      <c r="Q22" s="85">
        <v>153590</v>
      </c>
      <c r="R22" s="85">
        <v>160121</v>
      </c>
      <c r="S22" s="85">
        <v>167499</v>
      </c>
      <c r="T22" s="85">
        <v>169977</v>
      </c>
      <c r="U22" s="85">
        <v>168616</v>
      </c>
      <c r="V22" s="85">
        <v>175146</v>
      </c>
      <c r="W22" s="96">
        <v>181162</v>
      </c>
      <c r="X22" s="96">
        <v>186267</v>
      </c>
      <c r="Y22" s="90">
        <v>188771</v>
      </c>
      <c r="Z22" s="92">
        <v>194645</v>
      </c>
    </row>
    <row r="23" spans="2:26" s="13" customFormat="1" x14ac:dyDescent="0.3">
      <c r="C23" s="84" t="s">
        <v>76</v>
      </c>
      <c r="D23" s="85">
        <v>10896</v>
      </c>
      <c r="E23" s="85">
        <v>11015</v>
      </c>
      <c r="F23" s="85">
        <v>11401</v>
      </c>
      <c r="G23" s="85">
        <v>11058</v>
      </c>
      <c r="H23" s="85">
        <v>11426</v>
      </c>
      <c r="I23" s="85">
        <v>11608</v>
      </c>
      <c r="J23" s="85">
        <v>12104</v>
      </c>
      <c r="K23" s="85">
        <v>12393</v>
      </c>
      <c r="L23" s="85">
        <v>12370</v>
      </c>
      <c r="M23" s="85">
        <v>12944</v>
      </c>
      <c r="N23" s="85">
        <v>12978</v>
      </c>
      <c r="O23" s="85">
        <v>12913</v>
      </c>
      <c r="P23" s="85">
        <v>12749</v>
      </c>
      <c r="Q23" s="85">
        <v>11814</v>
      </c>
      <c r="R23" s="85">
        <v>12256</v>
      </c>
      <c r="S23" s="85">
        <v>13206</v>
      </c>
      <c r="T23" s="85">
        <v>13152</v>
      </c>
      <c r="U23" s="85">
        <v>13369</v>
      </c>
      <c r="V23" s="85">
        <v>13815</v>
      </c>
      <c r="W23" s="96">
        <v>14366</v>
      </c>
      <c r="X23" s="96">
        <v>14914</v>
      </c>
      <c r="Y23" s="90">
        <v>15380</v>
      </c>
      <c r="Z23" s="92">
        <v>15727</v>
      </c>
    </row>
    <row r="24" spans="2:26" x14ac:dyDescent="0.3">
      <c r="C24" s="80" t="s">
        <v>7</v>
      </c>
      <c r="D24" s="88">
        <f t="shared" ref="D24:S24" si="9">+D21+D18</f>
        <v>229983</v>
      </c>
      <c r="E24" s="88">
        <f t="shared" si="9"/>
        <v>231496</v>
      </c>
      <c r="F24" s="88">
        <f t="shared" si="9"/>
        <v>235023</v>
      </c>
      <c r="G24" s="88">
        <f t="shared" si="9"/>
        <v>231054</v>
      </c>
      <c r="H24" s="88">
        <f t="shared" si="9"/>
        <v>235529</v>
      </c>
      <c r="I24" s="88">
        <f t="shared" si="9"/>
        <v>237984</v>
      </c>
      <c r="J24" s="88">
        <f t="shared" si="9"/>
        <v>239270</v>
      </c>
      <c r="K24" s="88">
        <f t="shared" si="9"/>
        <v>244031</v>
      </c>
      <c r="L24" s="88">
        <f t="shared" si="9"/>
        <v>246349</v>
      </c>
      <c r="M24" s="88">
        <f t="shared" si="9"/>
        <v>250283</v>
      </c>
      <c r="N24" s="88">
        <f t="shared" si="9"/>
        <v>247232</v>
      </c>
      <c r="O24" s="88">
        <f t="shared" si="9"/>
        <v>247440</v>
      </c>
      <c r="P24" s="88">
        <f t="shared" si="9"/>
        <v>247005</v>
      </c>
      <c r="Q24" s="88">
        <f t="shared" si="9"/>
        <v>237841</v>
      </c>
      <c r="R24" s="88">
        <f t="shared" si="9"/>
        <v>246837</v>
      </c>
      <c r="S24" s="88">
        <f t="shared" si="9"/>
        <v>256451</v>
      </c>
      <c r="T24" s="88">
        <f t="shared" ref="T24:V24" si="10">+T21+T18</f>
        <v>258298</v>
      </c>
      <c r="U24" s="88">
        <f t="shared" si="10"/>
        <v>259175</v>
      </c>
      <c r="V24" s="88">
        <f t="shared" si="10"/>
        <v>264176</v>
      </c>
      <c r="W24" s="88">
        <f t="shared" ref="W24:Y24" si="11">+W21+W18</f>
        <v>271683</v>
      </c>
      <c r="X24" s="88">
        <f t="shared" si="11"/>
        <v>276458</v>
      </c>
      <c r="Y24" s="45">
        <f t="shared" si="11"/>
        <v>280674</v>
      </c>
      <c r="Z24" s="93">
        <f t="shared" ref="Z24" si="12">+Z21+Z18</f>
        <v>286805</v>
      </c>
    </row>
    <row r="25" spans="2:26" ht="7.5" customHeight="1" x14ac:dyDescent="0.3"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2:26" ht="46.5" customHeight="1" x14ac:dyDescent="0.3">
      <c r="C26" s="112" t="s">
        <v>105</v>
      </c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</sheetData>
  <mergeCells count="3">
    <mergeCell ref="C3:U3"/>
    <mergeCell ref="C4:U4"/>
    <mergeCell ref="C26:Z26"/>
  </mergeCells>
  <phoneticPr fontId="23" type="noConversion"/>
  <pageMargins left="0.7" right="0.7" top="0.75" bottom="0.75" header="0.3" footer="0.3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S06.C01-04</vt:lpstr>
      <vt:lpstr>S06.C05-06</vt:lpstr>
      <vt:lpstr>'S06.C01-04'!Área_de_impresión</vt:lpstr>
      <vt:lpstr>'S06.C05-06'!Área_de_impresión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Carranza</dc:creator>
  <cp:lastModifiedBy>Manuel Alonso Carranza Avellaneda</cp:lastModifiedBy>
  <dcterms:created xsi:type="dcterms:W3CDTF">2025-08-15T20:50:35Z</dcterms:created>
  <dcterms:modified xsi:type="dcterms:W3CDTF">2026-01-06T21:41:14Z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{F6550BD4-B61F-42DC-A164-A97693E0DBF9}</vt:lpwstr>
  </property>
</Properties>
</file>